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96" firstSheet="2" activeTab="2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по цел.ст." sheetId="5" r:id="rId5"/>
    <sheet name="Прил.6  цел.ст." sheetId="6" r:id="rId6"/>
    <sheet name="Прил.7 ведомств." sheetId="7" r:id="rId7"/>
    <sheet name="Прил.8 ведомств." sheetId="8" r:id="rId8"/>
    <sheet name="Прил.9 МБТ " sheetId="9" r:id="rId9"/>
    <sheet name="Прил.10 МБТ" sheetId="10" r:id="rId10"/>
    <sheet name="Прил.11 МБТ" sheetId="11" r:id="rId11"/>
    <sheet name="Прил.12 МБТ" sheetId="12" r:id="rId12"/>
  </sheets>
  <definedNames>
    <definedName name="_xlnm.Print_Area" localSheetId="2">'Прил.3 по разд.'!$A$1:$J$106</definedName>
    <definedName name="_xlnm.Print_Area" localSheetId="4">'Прил.5 по цел.ст.'!$A$1:$D$75</definedName>
    <definedName name="_xlnm.Print_Area" localSheetId="5">'Прил.6  цел.ст.'!$A$1:$E$77</definedName>
    <definedName name="_xlnm.Print_Area" localSheetId="6">'Прил.7 ведомств.'!$A$1:$E$77</definedName>
    <definedName name="_xlnm.Print_Area" localSheetId="7">'Прил.8 ведомств.'!$A$1:$F$80</definedName>
  </definedNames>
  <calcPr fullCalcOnLoad="1"/>
</workbook>
</file>

<file path=xl/sharedStrings.xml><?xml version="1.0" encoding="utf-8"?>
<sst xmlns="http://schemas.openxmlformats.org/spreadsheetml/2006/main" count="1503" uniqueCount="271">
  <si>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</si>
  <si>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</si>
  <si>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</si>
  <si>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</si>
  <si>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 бюджете городского поселения город Белебей  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</si>
  <si>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</si>
  <si>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</si>
  <si>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</si>
  <si>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</si>
  <si>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</si>
  <si>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</si>
  <si>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</si>
  <si>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</si>
  <si>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</si>
  <si>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</si>
  <si>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</si>
  <si>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</si>
  <si>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</si>
  <si>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</si>
  <si>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</si>
  <si>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</si>
  <si>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</si>
  <si>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</si>
  <si>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</si>
  <si>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</si>
  <si>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</si>
  <si>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</si>
  <si>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</si>
  <si>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</si>
  <si>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1 06 06000 00 0000 110</t>
  </si>
  <si>
    <t>Земельный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</si>
  <si>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</si>
  <si>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</si>
  <si>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</si>
  <si>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</si>
  <si>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</si>
  <si>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</si>
  <si>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</si>
  <si>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</si>
  <si>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</si>
  <si>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</si>
  <si>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</si>
  <si>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</si>
  <si>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</si>
  <si>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</si>
  <si>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</si>
  <si>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</si>
  <si>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</si>
  <si>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</si>
  <si>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</si>
  <si>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</si>
  <si>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</si>
  <si>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Итого по поселениям</t>
  </si>
  <si>
    <t xml:space="preserve">к  решению Совета городского поселения город Белебей </t>
  </si>
  <si>
    <t>Приложение 8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</si>
  <si>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</si>
  <si>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</si>
  <si>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</si>
  <si>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</si>
  <si>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</si>
  <si>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</si>
  <si>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</si>
  <si>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</si>
  <si>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</si>
  <si>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</si>
  <si>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</si>
  <si>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</si>
  <si>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</si>
  <si>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</si>
  <si>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</si>
  <si>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</si>
  <si>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</si>
  <si>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</si>
  <si>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</si>
  <si>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</si>
  <si>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</si>
  <si>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</si>
  <si>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</si>
  <si>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</si>
  <si>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</si>
  <si>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</si>
  <si>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</si>
  <si>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</si>
  <si>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</si>
  <si>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</si>
  <si>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</si>
  <si>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</si>
  <si>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</si>
  <si>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</si>
  <si>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</si>
  <si>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</si>
  <si>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</si>
  <si>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</si>
  <si>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</si>
  <si>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</si>
  <si>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</si>
  <si>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Благоустройство</t>
  </si>
  <si>
    <t>0503</t>
  </si>
  <si>
    <t>Мероприятия по благоустройству территорий населенных пунктов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</si>
  <si>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</si>
  <si>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</si>
  <si>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</si>
  <si>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</si>
  <si>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</si>
  <si>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</si>
  <si>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</si>
  <si>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</si>
  <si>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Ведомство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</si>
  <si>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</si>
  <si>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</si>
  <si>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</si>
  <si>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400</t>
  </si>
  <si>
    <t>Капитальные вложения в объекты государственной (муниципальной) собственности</t>
  </si>
  <si>
    <t xml:space="preserve">Совет городского поселения город Белебей муниципального района Белебеевский район Республики Башкортостан </t>
  </si>
  <si>
    <t>добавила 200,0 т.р.</t>
  </si>
  <si>
    <t>убрала 200,0</t>
  </si>
  <si>
    <t>03000002040</t>
  </si>
  <si>
    <t>0400002040</t>
  </si>
  <si>
    <t>0400002080</t>
  </si>
  <si>
    <t>0400000000</t>
  </si>
  <si>
    <t>1200009020</t>
  </si>
  <si>
    <t>1200000000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</si>
  <si>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</si>
  <si>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</si>
  <si>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</si>
  <si>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</si>
  <si>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</si>
  <si>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</si>
  <si>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</si>
  <si>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</si>
  <si>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</si>
  <si>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</si>
  <si>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</si>
  <si>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</si>
  <si>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</si>
  <si>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</si>
  <si>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</si>
  <si>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</si>
  <si>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</si>
  <si>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</si>
  <si>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</si>
  <si>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1 14 06313 13 0000 430</t>
  </si>
  <si>
    <t>2000006400</t>
  </si>
  <si>
    <t>0200000000</t>
  </si>
  <si>
    <t>0200074000</t>
  </si>
  <si>
    <t>Организация и содержание мест захоронения</t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</si>
  <si>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</si>
  <si>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</si>
  <si>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</si>
  <si>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</si>
  <si>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</si>
  <si>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</si>
  <si>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</si>
  <si>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</si>
  <si>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</si>
  <si>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</si>
  <si>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Приложение 7</t>
  </si>
  <si>
    <t>0300000000</t>
  </si>
  <si>
    <t>0300002040</t>
  </si>
  <si>
    <t xml:space="preserve">Итого </t>
  </si>
  <si>
    <t>Наименование бюджета</t>
  </si>
  <si>
    <t>Бюджет муниципального района Белебеевский район Республики Башкортостан</t>
  </si>
  <si>
    <t>1 06 06033 13 0000 110</t>
  </si>
  <si>
    <t>2022 год</t>
  </si>
  <si>
    <t>1100074000</t>
  </si>
  <si>
    <t>1100000000</t>
  </si>
  <si>
    <t>Другие вопросы в области национальной экономики</t>
  </si>
  <si>
    <t>0600</t>
  </si>
  <si>
    <t>0605</t>
  </si>
  <si>
    <t>0100041200</t>
  </si>
  <si>
    <t>Мероприятия в области экологии и природопользования</t>
  </si>
  <si>
    <t>Другие вопросы в области охраны окружающей среды</t>
  </si>
  <si>
    <t>ОХРАНА ОКРУЖАЮЩЕЙ СРЕДЫ</t>
  </si>
  <si>
    <t>0100000000</t>
  </si>
  <si>
    <t>Муниципальная программа "Экология и природные ресурсы городского поселения город Белебей  муниципального района Белебеевский район Республики Башкортостан"</t>
  </si>
  <si>
    <t>Приложение 9</t>
  </si>
  <si>
    <t>Приложение 12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</si>
  <si>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</si>
  <si>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</si>
  <si>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</si>
  <si>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</si>
  <si>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</si>
  <si>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</si>
  <si>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</si>
  <si>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</si>
  <si>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</si>
  <si>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</si>
  <si>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</si>
  <si>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</si>
  <si>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</si>
  <si>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</si>
  <si>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</si>
  <si>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</si>
  <si>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</si>
  <si>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</si>
  <si>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</si>
  <si>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</si>
  <si>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</si>
  <si>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НАЛОГИ НА ПРИБЫЛЬ, ДОХОДЫ
</t>
  </si>
  <si>
    <t>1 01 02000 01 0000 110</t>
  </si>
  <si>
    <t>1 03 02000 01 0000 110</t>
  </si>
  <si>
    <t>1 05 03000 01 0000 110</t>
  </si>
  <si>
    <t>ДОХОДЫ ОТ ОКАЗАНИЯ ПЛАТНЫХ УСЛУГ И КОМПЕНСАЦИИ ЗАТРАТ ГОСУДАРСТВА</t>
  </si>
  <si>
    <t>1 03 02231 01 0000 110</t>
  </si>
  <si>
    <t>1 03 02241 01 0000 110</t>
  </si>
  <si>
    <t>1 03 02251 01 0000 110</t>
  </si>
  <si>
    <t>1 14 02053 13 0000 410</t>
  </si>
  <si>
    <t>1 14 06013 13 0000 430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</si>
  <si>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</si>
  <si>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</si>
  <si>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2023 год</t>
  </si>
  <si>
    <t>3000024700</t>
  </si>
  <si>
    <t>3000000000</t>
  </si>
  <si>
    <t>Муниципальная программа"Совершенствование деятельности Администрации городского поселения город Белебей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</si>
  <si>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городского поселения город Белебей муниципального района Белебеевский район Республики Башкортостан"</t>
  </si>
  <si>
    <t>Комплексный план действий  по обеспечению правопорядка в муниципальном районе Белебеевский район Республики Башкортостан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</si>
  <si>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Башкортостан"</t>
  </si>
  <si>
    <t>06000S2490</t>
  </si>
  <si>
    <t>Поддержка мероприятий муниципальных программ развития субъектов малого и среднего предпринимательства</t>
  </si>
  <si>
    <t>Муниципальная программа "Развитие и поддержка малого и среднего предпринимательства в городском поселении город Белебей муниципального района Белебеевский район Республики Башкортостан"</t>
  </si>
  <si>
    <t>Муниципальная программа "Стимулирование развития жилищного строительства в городском поселении город Белебей муниципального района Белебеевский район Республики Башкортостан"</t>
  </si>
  <si>
    <t>1100003330</t>
  </si>
  <si>
    <t>Проведение работ по землеустройству</t>
  </si>
  <si>
    <t>0900074000</t>
  </si>
  <si>
    <t>0900000000</t>
  </si>
  <si>
    <t>Муниципальная программа "Управление муниципальными финансами городского поселения город Белебей муниципального района Белебеевский район Республики Башкортостан"</t>
  </si>
  <si>
    <t xml:space="preserve">Прочие межбюджетные трансферты, передаваемые бюджетам городских поселений </t>
  </si>
  <si>
    <t>2 02 00000 00 0000 000</t>
  </si>
  <si>
    <t>2 00 00000 00 0000 000</t>
  </si>
  <si>
    <t xml:space="preserve">Сумма (рублей) </t>
  </si>
  <si>
    <t>2 02 49999 13 0000 150</t>
  </si>
  <si>
    <t>Сумма (рублей)</t>
  </si>
  <si>
    <t>сумма (рублей)</t>
  </si>
  <si>
    <t>Приложение 1</t>
  </si>
  <si>
    <t>на 2022 год и плановый период 2023 и 2024 годов»</t>
  </si>
  <si>
    <t xml:space="preserve">Поступления доходов в бюджет городского поселения город Белебей муниципального района Белебеевский район Республики Башкортостан на  2022 год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</si>
  <si>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</si>
  <si>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</si>
  <si>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1 11 01050 13 0000 120</t>
  </si>
  <si>
    <t>1 11 01000 00 0000 120</t>
  </si>
  <si>
    <t>1 11 09080 13 0000 120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</si>
  <si>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</t>
  </si>
  <si>
    <t>Приложение 2</t>
  </si>
  <si>
    <t>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2023 и 2024 годов</t>
  </si>
  <si>
    <t>2024 год</t>
  </si>
  <si>
    <t>Приложение 3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</si>
  <si>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2022 год  </t>
  </si>
  <si>
    <t>0400121950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</si>
  <si>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</si>
  <si>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0310</t>
  </si>
  <si>
    <t>1600024300</t>
  </si>
  <si>
    <t>Мероприятия по развитию инфраструктуры объектов противопожарной службы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</si>
  <si>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</si>
  <si>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</si>
  <si>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1600000000</t>
  </si>
  <si>
    <t>Муниципальная программа «Пожарная безопасность городского поселения муниципального района Белебеевский район Республики Башкортостан»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</si>
  <si>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2023 и 2024 годов</t>
  </si>
  <si>
    <t>Приложение 5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</si>
  <si>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2022 год  </t>
  </si>
  <si>
    <t>0410107500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</si>
  <si>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2023 и 2024 годов</t>
  </si>
  <si>
    <t>Приложение 6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</si>
  <si>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на 2022 год  </t>
  </si>
  <si>
    <t>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2023 и 2024 годов</t>
  </si>
  <si>
    <t>Размеры межбюджетных трансфертов,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2022 год</t>
  </si>
  <si>
    <t>Размеры межбюджетных трансфертов,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плановый период 2023 и 2024 годов</t>
  </si>
  <si>
    <t>Приложение 10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</si>
  <si>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 xml:space="preserve"> 2024 год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</si>
  <si>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района, на 2022 год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</si>
  <si>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на софинансирование полномочий муниципального района, на  плановый период 2023 и 2024 годов</t>
  </si>
  <si>
    <t>от 18 ноября 2021 года №111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</si>
</sst>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6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4" fillId="0" borderId="10" xfId="53" applyFont="1" applyFill="1" applyBorder="1" applyAlignment="1">
      <alignment horizontal="left"/>
      <protection/>
    </xf>
    <xf numFmtId="2" fontId="4" fillId="0" borderId="11" xfId="53" applyNumberFormat="1" applyFont="1" applyFill="1" applyBorder="1" applyAlignment="1">
      <alignment horizontal="center" wrapText="1"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4" fillId="0" borderId="0" xfId="54" applyFont="1" applyAlignment="1">
      <alignment horizontal="center" wrapText="1"/>
      <protection/>
    </xf>
    <xf numFmtId="0" fontId="8" fillId="0" borderId="0" xfId="54" applyFont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8" fillId="0" borderId="10" xfId="53" applyFont="1" applyFill="1" applyBorder="1" applyAlignment="1">
      <alignment horizontal="center" wrapText="1"/>
      <protection/>
    </xf>
    <xf numFmtId="0" fontId="8" fillId="0" borderId="0" xfId="53" applyFont="1" applyFill="1" applyBorder="1" applyAlignment="1">
      <alignment wrapText="1"/>
      <protection/>
    </xf>
    <xf numFmtId="0" fontId="8" fillId="0" borderId="0" xfId="53" applyFont="1" applyFill="1" applyBorder="1">
      <alignment/>
      <protection/>
    </xf>
    <xf numFmtId="49" fontId="8" fillId="0" borderId="10" xfId="53" applyNumberFormat="1" applyFont="1" applyFill="1" applyBorder="1" applyAlignment="1">
      <alignment horizontal="center" wrapText="1"/>
      <protection/>
    </xf>
    <xf numFmtId="0" fontId="7" fillId="0" borderId="0" xfId="53" applyFont="1" applyFill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172" fontId="6" fillId="0" borderId="0" xfId="53" applyNumberFormat="1" applyFont="1">
      <alignment/>
      <protection/>
    </xf>
    <xf numFmtId="0" fontId="7" fillId="0" borderId="0" xfId="53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53" applyFont="1" applyFill="1" applyBorder="1">
      <alignment/>
      <protection/>
    </xf>
    <xf numFmtId="0" fontId="2" fillId="0" borderId="0" xfId="53" applyFont="1" applyAlignment="1">
      <alignment horizontal="right"/>
      <protection/>
    </xf>
    <xf numFmtId="0" fontId="10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2" fillId="0" borderId="12" xfId="53" applyFont="1" applyBorder="1" applyAlignment="1">
      <alignment wrapText="1"/>
      <protection/>
    </xf>
    <xf numFmtId="0" fontId="2" fillId="0" borderId="0" xfId="53" applyFont="1" applyFill="1">
      <alignment/>
      <protection/>
    </xf>
    <xf numFmtId="0" fontId="9" fillId="0" borderId="0" xfId="53" applyFont="1" applyFill="1" applyBorder="1">
      <alignment/>
      <protection/>
    </xf>
    <xf numFmtId="0" fontId="10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8" fillId="0" borderId="10" xfId="53" applyNumberFormat="1" applyFont="1" applyFill="1" applyBorder="1" applyAlignment="1">
      <alignment wrapText="1"/>
      <protection/>
    </xf>
    <xf numFmtId="4" fontId="8" fillId="0" borderId="10" xfId="53" applyNumberFormat="1" applyFont="1" applyFill="1" applyBorder="1">
      <alignment/>
      <protection/>
    </xf>
    <xf numFmtId="4" fontId="7" fillId="0" borderId="10" xfId="53" applyNumberFormat="1" applyFont="1" applyFill="1" applyBorder="1">
      <alignment/>
      <protection/>
    </xf>
    <xf numFmtId="4" fontId="2" fillId="0" borderId="11" xfId="53" applyNumberFormat="1" applyFont="1" applyFill="1" applyBorder="1" applyAlignment="1">
      <alignment horizontal="right"/>
      <protection/>
    </xf>
    <xf numFmtId="4" fontId="4" fillId="0" borderId="10" xfId="53" applyNumberFormat="1" applyFont="1" applyFill="1" applyBorder="1" applyAlignment="1">
      <alignment horizontal="right"/>
      <protection/>
    </xf>
    <xf numFmtId="4" fontId="4" fillId="0" borderId="10" xfId="54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73" fontId="7" fillId="0" borderId="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7" fillId="0" borderId="0" xfId="53" applyFont="1" applyFill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8" fillId="0" borderId="0" xfId="53" applyFont="1" applyFill="1" applyBorder="1" applyAlignment="1">
      <alignment/>
      <protection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2" fillId="0" borderId="0" xfId="53" applyFont="1" applyFill="1" applyAlignment="1">
      <alignment horizontal="right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14" xfId="53" applyFont="1" applyFill="1" applyBorder="1" applyAlignment="1">
      <alignment horizontal="right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right" wrapText="1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center" vertical="center" wrapText="1"/>
      <protection/>
    </xf>
    <xf numFmtId="0" fontId="7" fillId="0" borderId="14" xfId="54" applyFont="1" applyBorder="1" applyAlignment="1">
      <alignment horizontal="right"/>
      <protection/>
    </xf>
    <xf numFmtId="0" fontId="4" fillId="0" borderId="15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2" fontId="4" fillId="0" borderId="13" xfId="54" applyNumberFormat="1" applyFont="1" applyFill="1" applyBorder="1" applyAlignment="1">
      <alignment horizontal="center"/>
      <protection/>
    </xf>
    <xf numFmtId="2" fontId="4" fillId="0" borderId="11" xfId="54" applyNumberFormat="1" applyFont="1" applyFill="1" applyBorder="1" applyAlignment="1">
      <alignment horizontal="center"/>
      <protection/>
    </xf>
    <xf numFmtId="0" fontId="4" fillId="0" borderId="0" xfId="54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view="pageBreakPreview" zoomScale="80" zoomScaleNormal="70" zoomScaleSheetLayoutView="80" zoomScalePageLayoutView="0" workbookViewId="0" topLeftCell="A1">
      <selection activeCell="A4" sqref="A4:C4"/>
    </sheetView>
  </sheetViews>
  <sheetFormatPr defaultColWidth="9.140625" defaultRowHeight="15"/>
  <cols>
    <col min="1" max="1" width="28.28125" style="40" customWidth="1"/>
    <col min="2" max="2" width="55.00390625" style="40" customWidth="1"/>
    <col min="3" max="3" width="19.7109375" style="41" customWidth="1"/>
    <col min="4" max="16384" width="9.140625" style="40" customWidth="1"/>
  </cols>
  <sheetData>
    <row r="1" spans="1:3" s="57" customFormat="1" ht="18.75">
      <c r="A1" s="68" t="s">
        <v>233</v>
      </c>
      <c r="B1" s="68"/>
      <c r="C1" s="68"/>
    </row>
    <row r="2" spans="1:3" s="57" customFormat="1" ht="18.75">
      <c r="A2" s="68" t="s">
        <v>2</v>
      </c>
      <c r="B2" s="68"/>
      <c r="C2" s="68"/>
    </row>
    <row r="3" spans="1:3" s="57" customFormat="1" ht="18.75">
      <c r="A3" s="68" t="s">
        <v>3</v>
      </c>
      <c r="B3" s="68"/>
      <c r="C3" s="68"/>
    </row>
    <row r="4" spans="1:3" s="57" customFormat="1" ht="18.75">
      <c r="A4" s="68" t="s">
        <v>270</v>
      </c>
      <c r="B4" s="68"/>
      <c r="C4" s="68"/>
    </row>
    <row r="5" spans="1:3" s="57" customFormat="1" ht="18.75">
      <c r="A5" s="68" t="s">
        <v>4</v>
      </c>
      <c r="B5" s="68"/>
      <c r="C5" s="68"/>
    </row>
    <row r="6" spans="1:3" s="57" customFormat="1" ht="18.75">
      <c r="A6" s="68" t="s">
        <v>3</v>
      </c>
      <c r="B6" s="68"/>
      <c r="C6" s="68"/>
    </row>
    <row r="7" spans="1:3" s="57" customFormat="1" ht="18.75">
      <c r="A7" s="68" t="s">
        <v>234</v>
      </c>
      <c r="B7" s="68"/>
      <c r="C7" s="68"/>
    </row>
    <row r="8" spans="1:3" ht="80.25" customHeight="1">
      <c r="A8" s="69" t="s">
        <v>235</v>
      </c>
      <c r="B8" s="69"/>
      <c r="C8" s="69"/>
    </row>
    <row r="9" spans="1:3" ht="18.75">
      <c r="A9" s="37"/>
      <c r="B9" s="37"/>
      <c r="C9" s="38"/>
    </row>
    <row r="10" spans="1:3" ht="131.25">
      <c r="A10" s="39" t="s">
        <v>8</v>
      </c>
      <c r="B10" s="39" t="s">
        <v>9</v>
      </c>
      <c r="C10" s="35" t="s">
        <v>229</v>
      </c>
    </row>
    <row r="11" spans="1:3" ht="18.75">
      <c r="A11" s="50">
        <v>1</v>
      </c>
      <c r="B11" s="50">
        <v>2</v>
      </c>
      <c r="C11" s="36">
        <v>3</v>
      </c>
    </row>
    <row r="12" spans="1:3" ht="18.75">
      <c r="A12" s="51"/>
      <c r="B12" s="52" t="s">
        <v>10</v>
      </c>
      <c r="C12" s="43">
        <f>C13+C54</f>
        <v>151648400</v>
      </c>
    </row>
    <row r="13" spans="1:3" ht="17.25" customHeight="1">
      <c r="A13" s="53" t="s">
        <v>11</v>
      </c>
      <c r="B13" s="52" t="s">
        <v>12</v>
      </c>
      <c r="C13" s="43">
        <f>C14+C19+C24+C27+C32+C44+C46+C50</f>
        <v>151648400</v>
      </c>
    </row>
    <row r="14" spans="1:3" ht="18.75" customHeight="1">
      <c r="A14" s="53" t="s">
        <v>13</v>
      </c>
      <c r="B14" s="52" t="s">
        <v>198</v>
      </c>
      <c r="C14" s="43">
        <f>C15</f>
        <v>72128800</v>
      </c>
    </row>
    <row r="15" spans="1:3" ht="18.75">
      <c r="A15" s="54" t="s">
        <v>199</v>
      </c>
      <c r="B15" s="55" t="s">
        <v>14</v>
      </c>
      <c r="C15" s="42">
        <f>C16+C17+C18</f>
        <v>72128800</v>
      </c>
    </row>
    <row r="16" spans="1:3" ht="131.25">
      <c r="A16" s="54" t="s">
        <v>15</v>
      </c>
      <c r="B16" s="55" t="s">
        <v>16</v>
      </c>
      <c r="C16" s="42">
        <v>70228800</v>
      </c>
    </row>
    <row r="17" spans="1:3" ht="171" customHeight="1">
      <c r="A17" s="54" t="s">
        <v>17</v>
      </c>
      <c r="B17" s="55" t="s">
        <v>177</v>
      </c>
      <c r="C17" s="42">
        <v>800000</v>
      </c>
    </row>
    <row r="18" spans="1:3" ht="75">
      <c r="A18" s="54" t="s">
        <v>18</v>
      </c>
      <c r="B18" s="55" t="s">
        <v>178</v>
      </c>
      <c r="C18" s="42">
        <v>1100000</v>
      </c>
    </row>
    <row r="19" spans="1:3" ht="57.75" customHeight="1">
      <c r="A19" s="53" t="s">
        <v>19</v>
      </c>
      <c r="B19" s="52" t="s">
        <v>20</v>
      </c>
      <c r="C19" s="43">
        <f>SUM(C21:C23)</f>
        <v>7855600</v>
      </c>
    </row>
    <row r="20" spans="1:3" ht="56.25">
      <c r="A20" s="54" t="s">
        <v>200</v>
      </c>
      <c r="B20" s="55" t="s">
        <v>21</v>
      </c>
      <c r="C20" s="42">
        <f>SUM(C21:C23)</f>
        <v>7855600</v>
      </c>
    </row>
    <row r="21" spans="1:3" ht="183" customHeight="1">
      <c r="A21" s="54" t="s">
        <v>203</v>
      </c>
      <c r="B21" s="55" t="s">
        <v>179</v>
      </c>
      <c r="C21" s="42">
        <v>3607000</v>
      </c>
    </row>
    <row r="22" spans="1:3" ht="225" customHeight="1">
      <c r="A22" s="54" t="s">
        <v>204</v>
      </c>
      <c r="B22" s="55" t="s">
        <v>180</v>
      </c>
      <c r="C22" s="42">
        <v>20500</v>
      </c>
    </row>
    <row r="23" spans="1:3" ht="183.75" customHeight="1">
      <c r="A23" s="54" t="s">
        <v>205</v>
      </c>
      <c r="B23" s="55" t="s">
        <v>181</v>
      </c>
      <c r="C23" s="42">
        <v>4228100</v>
      </c>
    </row>
    <row r="24" spans="1:3" ht="22.5" customHeight="1">
      <c r="A24" s="53" t="s">
        <v>22</v>
      </c>
      <c r="B24" s="52" t="s">
        <v>23</v>
      </c>
      <c r="C24" s="43">
        <f>C25</f>
        <v>400000</v>
      </c>
    </row>
    <row r="25" spans="1:3" ht="18.75">
      <c r="A25" s="54" t="s">
        <v>201</v>
      </c>
      <c r="B25" s="55" t="s">
        <v>24</v>
      </c>
      <c r="C25" s="42">
        <f>C26</f>
        <v>400000</v>
      </c>
    </row>
    <row r="26" spans="1:3" ht="18.75">
      <c r="A26" s="54" t="s">
        <v>25</v>
      </c>
      <c r="B26" s="55" t="s">
        <v>24</v>
      </c>
      <c r="C26" s="42">
        <v>400000</v>
      </c>
    </row>
    <row r="27" spans="1:3" ht="20.25" customHeight="1">
      <c r="A27" s="53" t="s">
        <v>26</v>
      </c>
      <c r="B27" s="52" t="s">
        <v>27</v>
      </c>
      <c r="C27" s="43">
        <f>C28+C29</f>
        <v>35108000</v>
      </c>
    </row>
    <row r="28" spans="1:3" ht="93.75">
      <c r="A28" s="54" t="s">
        <v>28</v>
      </c>
      <c r="B28" s="55" t="s">
        <v>185</v>
      </c>
      <c r="C28" s="42">
        <v>7654000</v>
      </c>
    </row>
    <row r="29" spans="1:3" ht="18.75">
      <c r="A29" s="54" t="s">
        <v>29</v>
      </c>
      <c r="B29" s="55" t="s">
        <v>30</v>
      </c>
      <c r="C29" s="42">
        <f>C31+C30</f>
        <v>27454000</v>
      </c>
    </row>
    <row r="30" spans="1:3" ht="54" customHeight="1">
      <c r="A30" s="54" t="s">
        <v>162</v>
      </c>
      <c r="B30" s="55" t="s">
        <v>182</v>
      </c>
      <c r="C30" s="42">
        <v>19200000</v>
      </c>
    </row>
    <row r="31" spans="1:3" ht="75">
      <c r="A31" s="54" t="s">
        <v>183</v>
      </c>
      <c r="B31" s="55" t="s">
        <v>184</v>
      </c>
      <c r="C31" s="42">
        <v>8254000</v>
      </c>
    </row>
    <row r="32" spans="1:3" ht="75" customHeight="1">
      <c r="A32" s="53" t="s">
        <v>31</v>
      </c>
      <c r="B32" s="52" t="s">
        <v>0</v>
      </c>
      <c r="C32" s="43">
        <f>C33+C35+C38+C40</f>
        <v>23253200</v>
      </c>
    </row>
    <row r="33" spans="1:3" ht="107.25" customHeight="1">
      <c r="A33" s="54" t="s">
        <v>239</v>
      </c>
      <c r="B33" s="55" t="s">
        <v>237</v>
      </c>
      <c r="C33" s="42">
        <f>C34</f>
        <v>46500</v>
      </c>
    </row>
    <row r="34" spans="1:3" ht="78" customHeight="1">
      <c r="A34" s="54" t="s">
        <v>238</v>
      </c>
      <c r="B34" s="55" t="s">
        <v>236</v>
      </c>
      <c r="C34" s="42">
        <v>46500</v>
      </c>
    </row>
    <row r="35" spans="1:3" ht="128.25" customHeight="1">
      <c r="A35" s="54" t="s">
        <v>32</v>
      </c>
      <c r="B35" s="55" t="s">
        <v>33</v>
      </c>
      <c r="C35" s="42">
        <f>C36+C37</f>
        <v>21320000</v>
      </c>
    </row>
    <row r="36" spans="1:3" ht="131.25">
      <c r="A36" s="54" t="s">
        <v>34</v>
      </c>
      <c r="B36" s="55" t="s">
        <v>186</v>
      </c>
      <c r="C36" s="42">
        <v>15320000</v>
      </c>
    </row>
    <row r="37" spans="1:3" ht="56.25">
      <c r="A37" s="54" t="s">
        <v>48</v>
      </c>
      <c r="B37" s="55" t="s">
        <v>49</v>
      </c>
      <c r="C37" s="42">
        <v>6000000</v>
      </c>
    </row>
    <row r="38" spans="1:3" ht="37.5">
      <c r="A38" s="54" t="s">
        <v>35</v>
      </c>
      <c r="B38" s="55" t="s">
        <v>36</v>
      </c>
      <c r="C38" s="42">
        <f>C39</f>
        <v>0</v>
      </c>
    </row>
    <row r="39" spans="1:3" ht="93.75">
      <c r="A39" s="54" t="s">
        <v>37</v>
      </c>
      <c r="B39" s="55" t="s">
        <v>187</v>
      </c>
      <c r="C39" s="42"/>
    </row>
    <row r="40" spans="1:3" ht="150">
      <c r="A40" s="54" t="s">
        <v>38</v>
      </c>
      <c r="B40" s="55" t="s">
        <v>39</v>
      </c>
      <c r="C40" s="42">
        <f>C41+C42+C43</f>
        <v>1886700</v>
      </c>
    </row>
    <row r="41" spans="1:3" ht="75">
      <c r="A41" s="56" t="s">
        <v>5</v>
      </c>
      <c r="B41" s="55" t="s">
        <v>188</v>
      </c>
      <c r="C41" s="42">
        <v>9000</v>
      </c>
    </row>
    <row r="42" spans="1:4" ht="131.25">
      <c r="A42" s="54" t="s">
        <v>7</v>
      </c>
      <c r="B42" s="55" t="s">
        <v>189</v>
      </c>
      <c r="C42" s="42">
        <v>1562700</v>
      </c>
      <c r="D42" s="58"/>
    </row>
    <row r="43" spans="1:4" ht="93.75">
      <c r="A43" s="54" t="s">
        <v>240</v>
      </c>
      <c r="B43" s="55" t="s">
        <v>241</v>
      </c>
      <c r="C43" s="42">
        <v>315000</v>
      </c>
      <c r="D43" s="58"/>
    </row>
    <row r="44" spans="1:3" ht="39" customHeight="1">
      <c r="A44" s="53" t="s">
        <v>40</v>
      </c>
      <c r="B44" s="52" t="s">
        <v>202</v>
      </c>
      <c r="C44" s="43">
        <f>C45</f>
        <v>112800</v>
      </c>
    </row>
    <row r="45" spans="1:3" ht="75">
      <c r="A45" s="54" t="s">
        <v>6</v>
      </c>
      <c r="B45" s="55" t="s">
        <v>190</v>
      </c>
      <c r="C45" s="42">
        <v>112800</v>
      </c>
    </row>
    <row r="46" spans="1:3" ht="38.25" customHeight="1">
      <c r="A46" s="53" t="s">
        <v>41</v>
      </c>
      <c r="B46" s="52" t="s">
        <v>1</v>
      </c>
      <c r="C46" s="43">
        <f>C47+C48+C49</f>
        <v>12390000</v>
      </c>
    </row>
    <row r="47" spans="1:3" ht="150">
      <c r="A47" s="54" t="s">
        <v>206</v>
      </c>
      <c r="B47" s="55" t="s">
        <v>191</v>
      </c>
      <c r="C47" s="42">
        <v>10000000</v>
      </c>
    </row>
    <row r="48" spans="1:3" ht="75">
      <c r="A48" s="54" t="s">
        <v>207</v>
      </c>
      <c r="B48" s="55" t="s">
        <v>192</v>
      </c>
      <c r="C48" s="42">
        <v>2100000</v>
      </c>
    </row>
    <row r="49" spans="1:3" ht="129" customHeight="1">
      <c r="A49" s="54" t="s">
        <v>141</v>
      </c>
      <c r="B49" s="55" t="s">
        <v>193</v>
      </c>
      <c r="C49" s="42">
        <v>290000</v>
      </c>
    </row>
    <row r="50" spans="1:3" ht="37.5">
      <c r="A50" s="53" t="s">
        <v>42</v>
      </c>
      <c r="B50" s="52" t="s">
        <v>43</v>
      </c>
      <c r="C50" s="43">
        <f>SUM(C51:C53)</f>
        <v>400000</v>
      </c>
    </row>
    <row r="51" spans="1:3" ht="131.25">
      <c r="A51" s="54" t="s">
        <v>194</v>
      </c>
      <c r="B51" s="55" t="s">
        <v>195</v>
      </c>
      <c r="C51" s="42">
        <v>100000</v>
      </c>
    </row>
    <row r="52" spans="1:3" ht="75">
      <c r="A52" s="54" t="s">
        <v>196</v>
      </c>
      <c r="B52" s="55" t="s">
        <v>197</v>
      </c>
      <c r="C52" s="42">
        <v>250000</v>
      </c>
    </row>
    <row r="53" spans="1:3" ht="131.25">
      <c r="A53" s="54" t="s">
        <v>208</v>
      </c>
      <c r="B53" s="55" t="s">
        <v>209</v>
      </c>
      <c r="C53" s="42">
        <v>50000</v>
      </c>
    </row>
    <row r="54" spans="1:3" ht="37.5">
      <c r="A54" s="53" t="s">
        <v>228</v>
      </c>
      <c r="B54" s="52" t="s">
        <v>44</v>
      </c>
      <c r="C54" s="43">
        <f>C55</f>
        <v>0</v>
      </c>
    </row>
    <row r="55" spans="1:3" ht="75">
      <c r="A55" s="53" t="s">
        <v>227</v>
      </c>
      <c r="B55" s="52" t="s">
        <v>45</v>
      </c>
      <c r="C55" s="42">
        <f>C56</f>
        <v>0</v>
      </c>
    </row>
    <row r="56" spans="1:3" ht="56.25">
      <c r="A56" s="54" t="s">
        <v>230</v>
      </c>
      <c r="B56" s="55" t="s">
        <v>226</v>
      </c>
      <c r="C56" s="42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.3937007874015748" top="0.3937007874015748" bottom="0.3937007874015748" header="0.31496062992125984" footer="0.31496062992125984"/>
  <pageSetup fitToHeight="4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90" zoomScaleSheetLayoutView="90" zoomScalePageLayoutView="0" workbookViewId="0" topLeftCell="A1">
      <selection activeCell="C14" sqref="C14"/>
    </sheetView>
  </sheetViews>
  <sheetFormatPr defaultColWidth="9.140625" defaultRowHeight="15"/>
  <cols>
    <col min="1" max="1" width="55.140625" style="7" customWidth="1"/>
    <col min="2" max="2" width="17.421875" style="7" customWidth="1"/>
    <col min="3" max="3" width="18.140625" style="7" customWidth="1"/>
    <col min="4" max="16384" width="9.140625" style="7" customWidth="1"/>
  </cols>
  <sheetData>
    <row r="1" spans="1:3" s="6" customFormat="1" ht="18.75">
      <c r="A1" s="88" t="s">
        <v>266</v>
      </c>
      <c r="B1" s="87"/>
      <c r="C1" s="87"/>
    </row>
    <row r="2" spans="1:3" s="6" customFormat="1" ht="18.75">
      <c r="A2" s="87" t="s">
        <v>53</v>
      </c>
      <c r="B2" s="87"/>
      <c r="C2" s="87"/>
    </row>
    <row r="3" spans="1:3" s="6" customFormat="1" ht="18.75">
      <c r="A3" s="87" t="s">
        <v>3</v>
      </c>
      <c r="B3" s="87"/>
      <c r="C3" s="87"/>
    </row>
    <row r="4" spans="1:3" s="6" customFormat="1" ht="18.75">
      <c r="A4" s="87" t="str">
        <f>'Прил.9 МБТ '!A4:B4</f>
        <v>от 18 ноября 2021 года №111</v>
      </c>
      <c r="B4" s="87"/>
      <c r="C4" s="87"/>
    </row>
    <row r="5" spans="1:3" s="6" customFormat="1" ht="18.75">
      <c r="A5" s="87" t="s">
        <v>51</v>
      </c>
      <c r="B5" s="87"/>
      <c r="C5" s="87"/>
    </row>
    <row r="6" spans="1:3" s="6" customFormat="1" ht="18.75">
      <c r="A6" s="87" t="s">
        <v>3</v>
      </c>
      <c r="B6" s="87"/>
      <c r="C6" s="87"/>
    </row>
    <row r="7" spans="1:3" s="6" customFormat="1" ht="18.75">
      <c r="A7" s="87" t="str">
        <f>'Прил.9 МБТ '!A7:B7</f>
        <v>на 2022 год и плановый период 2023 и 2024 годов»</v>
      </c>
      <c r="B7" s="87"/>
      <c r="C7" s="87"/>
    </row>
    <row r="8" spans="1:3" ht="18.75">
      <c r="A8" s="89"/>
      <c r="B8" s="89"/>
      <c r="C8" s="89"/>
    </row>
    <row r="9" spans="1:3" ht="109.5" customHeight="1">
      <c r="A9" s="90" t="s">
        <v>265</v>
      </c>
      <c r="B9" s="90"/>
      <c r="C9" s="90"/>
    </row>
    <row r="10" spans="1:3" ht="17.25" customHeight="1" hidden="1">
      <c r="A10" s="8"/>
      <c r="B10" s="8"/>
      <c r="C10" s="8"/>
    </row>
    <row r="11" spans="1:3" ht="15.75">
      <c r="A11" s="9"/>
      <c r="B11" s="91"/>
      <c r="C11" s="91"/>
    </row>
    <row r="12" spans="1:3" ht="18.75">
      <c r="A12" s="92" t="s">
        <v>160</v>
      </c>
      <c r="B12" s="94" t="s">
        <v>232</v>
      </c>
      <c r="C12" s="95"/>
    </row>
    <row r="13" spans="1:3" ht="18.75">
      <c r="A13" s="93"/>
      <c r="B13" s="10" t="s">
        <v>210</v>
      </c>
      <c r="C13" s="11" t="s">
        <v>267</v>
      </c>
    </row>
    <row r="14" spans="1:3" ht="56.25">
      <c r="A14" s="31" t="s">
        <v>161</v>
      </c>
      <c r="B14" s="47">
        <v>2619100</v>
      </c>
      <c r="C14" s="47">
        <v>2619100</v>
      </c>
    </row>
    <row r="15" spans="1:3" ht="18.75">
      <c r="A15" s="12" t="s">
        <v>52</v>
      </c>
      <c r="B15" s="49">
        <f>SUM(B12:B14)</f>
        <v>2619100</v>
      </c>
      <c r="C15" s="49">
        <f>SUM(C12:C14)</f>
        <v>2619100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62.140625" style="1" customWidth="1"/>
    <col min="2" max="2" width="22.421875" style="1" customWidth="1"/>
    <col min="3" max="16384" width="9.140625" style="1" customWidth="1"/>
  </cols>
  <sheetData>
    <row r="1" spans="1:2" ht="18.75">
      <c r="A1" s="85" t="s">
        <v>105</v>
      </c>
      <c r="B1" s="85"/>
    </row>
    <row r="2" spans="1:2" ht="18.75">
      <c r="A2" s="85" t="s">
        <v>50</v>
      </c>
      <c r="B2" s="85"/>
    </row>
    <row r="3" spans="1:2" ht="18.75">
      <c r="A3" s="85" t="s">
        <v>3</v>
      </c>
      <c r="B3" s="85"/>
    </row>
    <row r="4" spans="1:2" ht="18.75">
      <c r="A4" s="85" t="str">
        <f>'Прил.10 МБТ'!A4:C4</f>
        <v>от 18 ноября 2021 года №111</v>
      </c>
      <c r="B4" s="85"/>
    </row>
    <row r="5" spans="1:2" ht="18.75">
      <c r="A5" s="85" t="s">
        <v>51</v>
      </c>
      <c r="B5" s="85"/>
    </row>
    <row r="6" spans="1:2" ht="18.75">
      <c r="A6" s="85" t="s">
        <v>3</v>
      </c>
      <c r="B6" s="85"/>
    </row>
    <row r="7" spans="1:2" ht="18.75">
      <c r="A7" s="85" t="str">
        <f>'Прил.10 МБТ'!A7:C7</f>
        <v>на 2022 год и плановый период 2023 и 2024 годов»</v>
      </c>
      <c r="B7" s="85"/>
    </row>
    <row r="8" spans="1:2" ht="123.75" customHeight="1">
      <c r="A8" s="86" t="s">
        <v>268</v>
      </c>
      <c r="B8" s="86"/>
    </row>
    <row r="9" spans="1:2" ht="18.75">
      <c r="A9" s="2"/>
      <c r="B9" s="3"/>
    </row>
    <row r="10" spans="1:2" ht="18.75">
      <c r="A10" s="30" t="s">
        <v>160</v>
      </c>
      <c r="B10" s="5" t="s">
        <v>231</v>
      </c>
    </row>
    <row r="11" spans="1:2" ht="37.5">
      <c r="A11" s="31" t="s">
        <v>161</v>
      </c>
      <c r="B11" s="47">
        <v>63603600</v>
      </c>
    </row>
    <row r="12" spans="1:2" ht="18.75">
      <c r="A12" s="4" t="s">
        <v>159</v>
      </c>
      <c r="B12" s="48">
        <f>SUM(B10:B11)</f>
        <v>63603600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52.8515625" style="7" customWidth="1"/>
    <col min="2" max="2" width="17.57421875" style="7" customWidth="1"/>
    <col min="3" max="3" width="21.00390625" style="7" customWidth="1"/>
    <col min="4" max="16384" width="9.140625" style="7" customWidth="1"/>
  </cols>
  <sheetData>
    <row r="1" spans="1:3" s="6" customFormat="1" ht="18.75">
      <c r="A1" s="88" t="s">
        <v>176</v>
      </c>
      <c r="B1" s="87"/>
      <c r="C1" s="87"/>
    </row>
    <row r="2" spans="1:3" s="6" customFormat="1" ht="18.75">
      <c r="A2" s="87" t="s">
        <v>53</v>
      </c>
      <c r="B2" s="87"/>
      <c r="C2" s="87"/>
    </row>
    <row r="3" spans="1:3" s="6" customFormat="1" ht="18.75">
      <c r="A3" s="87" t="s">
        <v>3</v>
      </c>
      <c r="B3" s="87"/>
      <c r="C3" s="87"/>
    </row>
    <row r="4" spans="1:3" s="6" customFormat="1" ht="18.75">
      <c r="A4" s="87" t="str">
        <f>'Прил.11 МБТ'!A4:B4</f>
        <v>от 18 ноября 2021 года №111</v>
      </c>
      <c r="B4" s="87"/>
      <c r="C4" s="87"/>
    </row>
    <row r="5" spans="1:3" s="6" customFormat="1" ht="18.75">
      <c r="A5" s="87" t="s">
        <v>51</v>
      </c>
      <c r="B5" s="87"/>
      <c r="C5" s="87"/>
    </row>
    <row r="6" spans="1:3" s="6" customFormat="1" ht="18.75">
      <c r="A6" s="87" t="s">
        <v>3</v>
      </c>
      <c r="B6" s="87"/>
      <c r="C6" s="87"/>
    </row>
    <row r="7" spans="1:3" s="6" customFormat="1" ht="18.75">
      <c r="A7" s="87" t="str">
        <f>'Прил.11 МБТ'!A7:B7</f>
        <v>на 2022 год и плановый период 2023 и 2024 годов»</v>
      </c>
      <c r="B7" s="87"/>
      <c r="C7" s="87"/>
    </row>
    <row r="8" spans="1:3" ht="18.75">
      <c r="A8" s="89"/>
      <c r="B8" s="89"/>
      <c r="C8" s="89"/>
    </row>
    <row r="9" spans="1:3" ht="109.5" customHeight="1">
      <c r="A9" s="96" t="s">
        <v>269</v>
      </c>
      <c r="B9" s="96"/>
      <c r="C9" s="96"/>
    </row>
    <row r="10" spans="1:3" ht="17.25" customHeight="1">
      <c r="A10" s="8"/>
      <c r="B10" s="8"/>
      <c r="C10" s="8"/>
    </row>
    <row r="11" spans="1:3" ht="15.75">
      <c r="A11" s="9"/>
      <c r="B11" s="91"/>
      <c r="C11" s="91"/>
    </row>
    <row r="12" spans="1:3" ht="18.75">
      <c r="A12" s="92" t="s">
        <v>160</v>
      </c>
      <c r="B12" s="94" t="s">
        <v>231</v>
      </c>
      <c r="C12" s="95"/>
    </row>
    <row r="13" spans="1:3" ht="18.75">
      <c r="A13" s="93"/>
      <c r="B13" s="10" t="s">
        <v>210</v>
      </c>
      <c r="C13" s="11" t="s">
        <v>267</v>
      </c>
    </row>
    <row r="14" spans="1:3" ht="56.25">
      <c r="A14" s="31" t="s">
        <v>161</v>
      </c>
      <c r="B14" s="47">
        <v>63603600</v>
      </c>
      <c r="C14" s="47">
        <v>63603600</v>
      </c>
    </row>
    <row r="15" spans="1:3" ht="18.75">
      <c r="A15" s="12" t="s">
        <v>159</v>
      </c>
      <c r="B15" s="48">
        <f>SUM(B13:B14)</f>
        <v>63603600</v>
      </c>
      <c r="C15" s="48">
        <f>SUM(C13:C14)</f>
        <v>63603600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view="pageBreakPreview" zoomScale="80" zoomScaleNormal="75" zoomScaleSheetLayoutView="80" zoomScalePageLayoutView="0" workbookViewId="0" topLeftCell="A1">
      <selection activeCell="A4" sqref="A4:D4"/>
    </sheetView>
  </sheetViews>
  <sheetFormatPr defaultColWidth="9.140625" defaultRowHeight="15"/>
  <cols>
    <col min="1" max="1" width="28.28125" style="40" customWidth="1"/>
    <col min="2" max="2" width="57.8515625" style="40" customWidth="1"/>
    <col min="3" max="3" width="19.421875" style="41" customWidth="1"/>
    <col min="4" max="4" width="18.421875" style="41" customWidth="1"/>
    <col min="5" max="5" width="9.8515625" style="40" bestFit="1" customWidth="1"/>
    <col min="6" max="16384" width="9.140625" style="40" customWidth="1"/>
  </cols>
  <sheetData>
    <row r="1" spans="1:4" s="57" customFormat="1" ht="18.75">
      <c r="A1" s="68" t="s">
        <v>242</v>
      </c>
      <c r="B1" s="68"/>
      <c r="C1" s="68"/>
      <c r="D1" s="68"/>
    </row>
    <row r="2" spans="1:4" s="57" customFormat="1" ht="18.75">
      <c r="A2" s="68" t="s">
        <v>2</v>
      </c>
      <c r="B2" s="68"/>
      <c r="C2" s="68"/>
      <c r="D2" s="68"/>
    </row>
    <row r="3" spans="1:4" s="57" customFormat="1" ht="18.75">
      <c r="A3" s="68" t="s">
        <v>3</v>
      </c>
      <c r="B3" s="68"/>
      <c r="C3" s="68"/>
      <c r="D3" s="68"/>
    </row>
    <row r="4" spans="1:4" s="57" customFormat="1" ht="18.75">
      <c r="A4" s="68" t="s">
        <v>270</v>
      </c>
      <c r="B4" s="68"/>
      <c r="C4" s="68"/>
      <c r="D4" s="68"/>
    </row>
    <row r="5" spans="1:4" s="57" customFormat="1" ht="18.75">
      <c r="A5" s="68" t="s">
        <v>4</v>
      </c>
      <c r="B5" s="68"/>
      <c r="C5" s="68"/>
      <c r="D5" s="68"/>
    </row>
    <row r="6" spans="1:4" s="57" customFormat="1" ht="18.75">
      <c r="A6" s="68" t="s">
        <v>3</v>
      </c>
      <c r="B6" s="68"/>
      <c r="C6" s="68"/>
      <c r="D6" s="68"/>
    </row>
    <row r="7" spans="1:4" s="57" customFormat="1" ht="18.75">
      <c r="A7" s="68" t="str">
        <f>'Прил. 1 доходы'!A7:C7</f>
        <v>на 2022 год и плановый период 2023 и 2024 годов»</v>
      </c>
      <c r="B7" s="68"/>
      <c r="C7" s="68"/>
      <c r="D7" s="68"/>
    </row>
    <row r="8" spans="1:4" ht="63" customHeight="1">
      <c r="A8" s="70" t="s">
        <v>243</v>
      </c>
      <c r="B8" s="70"/>
      <c r="C8" s="70"/>
      <c r="D8" s="70"/>
    </row>
    <row r="9" spans="1:4" ht="18.75">
      <c r="A9" s="37"/>
      <c r="B9" s="37"/>
      <c r="C9" s="38"/>
      <c r="D9" s="38"/>
    </row>
    <row r="10" spans="1:4" ht="39.75" customHeight="1">
      <c r="A10" s="71" t="s">
        <v>8</v>
      </c>
      <c r="B10" s="71" t="s">
        <v>47</v>
      </c>
      <c r="C10" s="72" t="s">
        <v>231</v>
      </c>
      <c r="D10" s="73"/>
    </row>
    <row r="11" spans="1:4" ht="79.5" customHeight="1">
      <c r="A11" s="71"/>
      <c r="B11" s="71"/>
      <c r="C11" s="35" t="s">
        <v>210</v>
      </c>
      <c r="D11" s="35" t="s">
        <v>244</v>
      </c>
    </row>
    <row r="12" spans="1:4" ht="18.75">
      <c r="A12" s="50">
        <v>1</v>
      </c>
      <c r="B12" s="50">
        <v>2</v>
      </c>
      <c r="C12" s="36">
        <v>3</v>
      </c>
      <c r="D12" s="36">
        <v>4</v>
      </c>
    </row>
    <row r="13" spans="1:4" ht="18.75">
      <c r="A13" s="51"/>
      <c r="B13" s="52" t="s">
        <v>10</v>
      </c>
      <c r="C13" s="43">
        <f>C14+C55</f>
        <v>151812200</v>
      </c>
      <c r="D13" s="43">
        <f>D14+D55</f>
        <v>154041000</v>
      </c>
    </row>
    <row r="14" spans="1:4" ht="17.25" customHeight="1">
      <c r="A14" s="53" t="s">
        <v>11</v>
      </c>
      <c r="B14" s="52" t="s">
        <v>12</v>
      </c>
      <c r="C14" s="43">
        <f>C15+C20+C25+C28+C33+C45+C47+C51</f>
        <v>151812200</v>
      </c>
      <c r="D14" s="43">
        <f>D15+D20+D25+D28+D33+D45+D47+D51</f>
        <v>154041000</v>
      </c>
    </row>
    <row r="15" spans="1:4" ht="18.75" customHeight="1">
      <c r="A15" s="53" t="s">
        <v>13</v>
      </c>
      <c r="B15" s="52" t="s">
        <v>198</v>
      </c>
      <c r="C15" s="43">
        <f>C16</f>
        <v>74292600</v>
      </c>
      <c r="D15" s="43">
        <f>D16</f>
        <v>76521400</v>
      </c>
    </row>
    <row r="16" spans="1:4" ht="18.75">
      <c r="A16" s="54" t="s">
        <v>199</v>
      </c>
      <c r="B16" s="55" t="s">
        <v>14</v>
      </c>
      <c r="C16" s="42">
        <f>C17+C18+C19</f>
        <v>74292600</v>
      </c>
      <c r="D16" s="42">
        <f>D17+D18+D19</f>
        <v>76521400</v>
      </c>
    </row>
    <row r="17" spans="1:4" ht="131.25">
      <c r="A17" s="54" t="s">
        <v>15</v>
      </c>
      <c r="B17" s="55" t="s">
        <v>16</v>
      </c>
      <c r="C17" s="42">
        <v>72192600</v>
      </c>
      <c r="D17" s="42">
        <v>74221400</v>
      </c>
    </row>
    <row r="18" spans="1:4" ht="171" customHeight="1">
      <c r="A18" s="54" t="s">
        <v>17</v>
      </c>
      <c r="B18" s="55" t="s">
        <v>177</v>
      </c>
      <c r="C18" s="42">
        <v>900000</v>
      </c>
      <c r="D18" s="42">
        <v>1000000</v>
      </c>
    </row>
    <row r="19" spans="1:4" ht="75">
      <c r="A19" s="54" t="s">
        <v>18</v>
      </c>
      <c r="B19" s="55" t="s">
        <v>178</v>
      </c>
      <c r="C19" s="42">
        <v>1200000</v>
      </c>
      <c r="D19" s="42">
        <v>1300000</v>
      </c>
    </row>
    <row r="20" spans="1:4" ht="57.75" customHeight="1">
      <c r="A20" s="53" t="s">
        <v>19</v>
      </c>
      <c r="B20" s="52" t="s">
        <v>20</v>
      </c>
      <c r="C20" s="43">
        <f>SUM(C22:C24)</f>
        <v>7855600</v>
      </c>
      <c r="D20" s="43">
        <f>SUM(D22:D24)</f>
        <v>7855600</v>
      </c>
    </row>
    <row r="21" spans="1:4" ht="56.25">
      <c r="A21" s="54" t="s">
        <v>200</v>
      </c>
      <c r="B21" s="55" t="s">
        <v>21</v>
      </c>
      <c r="C21" s="42">
        <f>SUM(C22:C24)</f>
        <v>7855600</v>
      </c>
      <c r="D21" s="42">
        <f>SUM(D22:D24)</f>
        <v>7855600</v>
      </c>
    </row>
    <row r="22" spans="1:4" ht="183" customHeight="1">
      <c r="A22" s="54" t="s">
        <v>203</v>
      </c>
      <c r="B22" s="55" t="s">
        <v>179</v>
      </c>
      <c r="C22" s="42">
        <v>3607000</v>
      </c>
      <c r="D22" s="42">
        <v>3607000</v>
      </c>
    </row>
    <row r="23" spans="1:4" ht="225" customHeight="1">
      <c r="A23" s="54" t="s">
        <v>204</v>
      </c>
      <c r="B23" s="55" t="s">
        <v>180</v>
      </c>
      <c r="C23" s="42">
        <v>20500</v>
      </c>
      <c r="D23" s="42">
        <v>20500</v>
      </c>
    </row>
    <row r="24" spans="1:4" ht="183.75" customHeight="1">
      <c r="A24" s="54" t="s">
        <v>205</v>
      </c>
      <c r="B24" s="55" t="s">
        <v>181</v>
      </c>
      <c r="C24" s="42">
        <v>4228100</v>
      </c>
      <c r="D24" s="42">
        <v>4228100</v>
      </c>
    </row>
    <row r="25" spans="1:4" ht="22.5" customHeight="1">
      <c r="A25" s="53" t="s">
        <v>22</v>
      </c>
      <c r="B25" s="52" t="s">
        <v>23</v>
      </c>
      <c r="C25" s="43">
        <f>C26</f>
        <v>400000</v>
      </c>
      <c r="D25" s="43">
        <f>D26</f>
        <v>400000</v>
      </c>
    </row>
    <row r="26" spans="1:4" ht="18.75">
      <c r="A26" s="54" t="s">
        <v>201</v>
      </c>
      <c r="B26" s="55" t="s">
        <v>24</v>
      </c>
      <c r="C26" s="42">
        <f>C27</f>
        <v>400000</v>
      </c>
      <c r="D26" s="42">
        <f>D27</f>
        <v>400000</v>
      </c>
    </row>
    <row r="27" spans="1:4" ht="18.75">
      <c r="A27" s="54" t="s">
        <v>25</v>
      </c>
      <c r="B27" s="55" t="s">
        <v>24</v>
      </c>
      <c r="C27" s="42">
        <v>400000</v>
      </c>
      <c r="D27" s="42">
        <v>400000</v>
      </c>
    </row>
    <row r="28" spans="1:4" ht="20.25" customHeight="1">
      <c r="A28" s="53" t="s">
        <v>26</v>
      </c>
      <c r="B28" s="52" t="s">
        <v>27</v>
      </c>
      <c r="C28" s="43">
        <f>C29+C30</f>
        <v>35108000</v>
      </c>
      <c r="D28" s="43">
        <f>D29+D30</f>
        <v>35108000</v>
      </c>
    </row>
    <row r="29" spans="1:4" ht="75">
      <c r="A29" s="54" t="s">
        <v>28</v>
      </c>
      <c r="B29" s="55" t="s">
        <v>185</v>
      </c>
      <c r="C29" s="42">
        <v>7654000</v>
      </c>
      <c r="D29" s="42">
        <v>7654000</v>
      </c>
    </row>
    <row r="30" spans="1:4" ht="18.75">
      <c r="A30" s="54" t="s">
        <v>29</v>
      </c>
      <c r="B30" s="55" t="s">
        <v>30</v>
      </c>
      <c r="C30" s="42">
        <f>C32+C31</f>
        <v>27454000</v>
      </c>
      <c r="D30" s="42">
        <f>D32+D31</f>
        <v>27454000</v>
      </c>
    </row>
    <row r="31" spans="1:4" ht="54" customHeight="1">
      <c r="A31" s="54" t="s">
        <v>162</v>
      </c>
      <c r="B31" s="55" t="s">
        <v>182</v>
      </c>
      <c r="C31" s="42">
        <v>19200000</v>
      </c>
      <c r="D31" s="42">
        <v>19200000</v>
      </c>
    </row>
    <row r="32" spans="1:4" ht="75">
      <c r="A32" s="54" t="s">
        <v>183</v>
      </c>
      <c r="B32" s="55" t="s">
        <v>184</v>
      </c>
      <c r="C32" s="42">
        <v>8254000</v>
      </c>
      <c r="D32" s="42">
        <v>8254000</v>
      </c>
    </row>
    <row r="33" spans="1:4" ht="75" customHeight="1">
      <c r="A33" s="53" t="s">
        <v>31</v>
      </c>
      <c r="B33" s="52" t="s">
        <v>0</v>
      </c>
      <c r="C33" s="43">
        <f>C34+C36+C39+C41</f>
        <v>23253200</v>
      </c>
      <c r="D33" s="43">
        <f>D34+D36+D39+D41</f>
        <v>23253200</v>
      </c>
    </row>
    <row r="34" spans="1:4" ht="128.25" customHeight="1">
      <c r="A34" s="54" t="s">
        <v>239</v>
      </c>
      <c r="B34" s="55" t="s">
        <v>237</v>
      </c>
      <c r="C34" s="42">
        <f>C35</f>
        <v>46500</v>
      </c>
      <c r="D34" s="42">
        <f>D35</f>
        <v>46500</v>
      </c>
    </row>
    <row r="35" spans="1:4" ht="93.75">
      <c r="A35" s="54" t="s">
        <v>238</v>
      </c>
      <c r="B35" s="55" t="s">
        <v>236</v>
      </c>
      <c r="C35" s="42">
        <v>46500</v>
      </c>
      <c r="D35" s="42">
        <v>46500</v>
      </c>
    </row>
    <row r="36" spans="1:4" ht="150">
      <c r="A36" s="54" t="s">
        <v>32</v>
      </c>
      <c r="B36" s="55" t="s">
        <v>33</v>
      </c>
      <c r="C36" s="42">
        <f>C37+C38</f>
        <v>21320000</v>
      </c>
      <c r="D36" s="42">
        <f>D37+D38</f>
        <v>21320000</v>
      </c>
    </row>
    <row r="37" spans="1:4" ht="131.25" hidden="1">
      <c r="A37" s="54" t="s">
        <v>34</v>
      </c>
      <c r="B37" s="55" t="s">
        <v>186</v>
      </c>
      <c r="C37" s="42">
        <v>15320000</v>
      </c>
      <c r="D37" s="42">
        <v>15320000</v>
      </c>
    </row>
    <row r="38" spans="1:4" ht="56.25" hidden="1">
      <c r="A38" s="54" t="s">
        <v>48</v>
      </c>
      <c r="B38" s="55" t="s">
        <v>49</v>
      </c>
      <c r="C38" s="42">
        <v>6000000</v>
      </c>
      <c r="D38" s="42">
        <v>6000000</v>
      </c>
    </row>
    <row r="39" spans="1:4" ht="37.5">
      <c r="A39" s="54" t="s">
        <v>35</v>
      </c>
      <c r="B39" s="55" t="s">
        <v>36</v>
      </c>
      <c r="C39" s="42">
        <f>C40</f>
        <v>0</v>
      </c>
      <c r="D39" s="42">
        <f>D40</f>
        <v>0</v>
      </c>
    </row>
    <row r="40" spans="1:4" ht="93.75" hidden="1">
      <c r="A40" s="54" t="s">
        <v>37</v>
      </c>
      <c r="B40" s="55" t="s">
        <v>187</v>
      </c>
      <c r="C40" s="42"/>
      <c r="D40" s="42"/>
    </row>
    <row r="41" spans="1:5" ht="131.25">
      <c r="A41" s="54" t="s">
        <v>38</v>
      </c>
      <c r="B41" s="55" t="s">
        <v>39</v>
      </c>
      <c r="C41" s="42">
        <f>C42+C43+C44</f>
        <v>1886700</v>
      </c>
      <c r="D41" s="42">
        <f>D42+D43+D44</f>
        <v>1886700</v>
      </c>
      <c r="E41" s="58"/>
    </row>
    <row r="42" spans="1:4" ht="39" customHeight="1">
      <c r="A42" s="56" t="s">
        <v>5</v>
      </c>
      <c r="B42" s="55" t="s">
        <v>188</v>
      </c>
      <c r="C42" s="42">
        <v>9000</v>
      </c>
      <c r="D42" s="42">
        <v>9000</v>
      </c>
    </row>
    <row r="43" spans="1:4" ht="131.25">
      <c r="A43" s="54" t="s">
        <v>7</v>
      </c>
      <c r="B43" s="55" t="s">
        <v>189</v>
      </c>
      <c r="C43" s="42">
        <v>1562700</v>
      </c>
      <c r="D43" s="42">
        <v>1562700</v>
      </c>
    </row>
    <row r="44" spans="1:4" ht="38.25" customHeight="1">
      <c r="A44" s="54" t="s">
        <v>240</v>
      </c>
      <c r="B44" s="55" t="s">
        <v>241</v>
      </c>
      <c r="C44" s="42">
        <v>315000</v>
      </c>
      <c r="D44" s="42">
        <v>315000</v>
      </c>
    </row>
    <row r="45" spans="1:4" ht="56.25">
      <c r="A45" s="53" t="s">
        <v>40</v>
      </c>
      <c r="B45" s="52" t="s">
        <v>202</v>
      </c>
      <c r="C45" s="43">
        <f>C46</f>
        <v>112800</v>
      </c>
      <c r="D45" s="43">
        <f>D46</f>
        <v>112800</v>
      </c>
    </row>
    <row r="46" spans="1:4" ht="56.25">
      <c r="A46" s="54" t="s">
        <v>6</v>
      </c>
      <c r="B46" s="55" t="s">
        <v>190</v>
      </c>
      <c r="C46" s="42">
        <v>112800</v>
      </c>
      <c r="D46" s="42">
        <v>112800</v>
      </c>
    </row>
    <row r="47" spans="1:4" ht="56.25">
      <c r="A47" s="53" t="s">
        <v>41</v>
      </c>
      <c r="B47" s="52" t="s">
        <v>1</v>
      </c>
      <c r="C47" s="43">
        <f>C48+C49+C50</f>
        <v>10390000</v>
      </c>
      <c r="D47" s="43">
        <f>D48+D49+D50</f>
        <v>10390000</v>
      </c>
    </row>
    <row r="48" spans="1:4" ht="150">
      <c r="A48" s="54" t="s">
        <v>206</v>
      </c>
      <c r="B48" s="55" t="s">
        <v>191</v>
      </c>
      <c r="C48" s="42">
        <v>8000000</v>
      </c>
      <c r="D48" s="42">
        <v>8000000</v>
      </c>
    </row>
    <row r="49" spans="1:4" ht="75">
      <c r="A49" s="54" t="s">
        <v>207</v>
      </c>
      <c r="B49" s="55" t="s">
        <v>192</v>
      </c>
      <c r="C49" s="42">
        <v>2100000</v>
      </c>
      <c r="D49" s="42">
        <v>2100000</v>
      </c>
    </row>
    <row r="50" spans="1:4" ht="150">
      <c r="A50" s="54" t="s">
        <v>141</v>
      </c>
      <c r="B50" s="55" t="s">
        <v>193</v>
      </c>
      <c r="C50" s="42">
        <v>290000</v>
      </c>
      <c r="D50" s="42">
        <v>290000</v>
      </c>
    </row>
    <row r="51" spans="1:4" ht="37.5">
      <c r="A51" s="53" t="s">
        <v>42</v>
      </c>
      <c r="B51" s="52" t="s">
        <v>43</v>
      </c>
      <c r="C51" s="43">
        <f>SUM(C52:C54)</f>
        <v>400000</v>
      </c>
      <c r="D51" s="43">
        <f>SUM(D52:D54)</f>
        <v>400000</v>
      </c>
    </row>
    <row r="52" spans="1:4" ht="131.25">
      <c r="A52" s="54" t="s">
        <v>194</v>
      </c>
      <c r="B52" s="55" t="s">
        <v>195</v>
      </c>
      <c r="C52" s="42">
        <v>100000</v>
      </c>
      <c r="D52" s="42">
        <v>100000</v>
      </c>
    </row>
    <row r="53" spans="1:4" ht="75">
      <c r="A53" s="54" t="s">
        <v>196</v>
      </c>
      <c r="B53" s="55" t="s">
        <v>197</v>
      </c>
      <c r="C53" s="42">
        <v>250000</v>
      </c>
      <c r="D53" s="42">
        <v>250000</v>
      </c>
    </row>
    <row r="54" spans="1:4" ht="112.5">
      <c r="A54" s="54" t="s">
        <v>208</v>
      </c>
      <c r="B54" s="55" t="s">
        <v>209</v>
      </c>
      <c r="C54" s="42">
        <v>50000</v>
      </c>
      <c r="D54" s="42">
        <v>50000</v>
      </c>
    </row>
  </sheetData>
  <sheetProtection/>
  <mergeCells count="11">
    <mergeCell ref="A1:D1"/>
    <mergeCell ref="A2:D2"/>
    <mergeCell ref="A3:D3"/>
    <mergeCell ref="A4:D4"/>
    <mergeCell ref="A5:D5"/>
    <mergeCell ref="A7:D7"/>
    <mergeCell ref="A8:D8"/>
    <mergeCell ref="A10:A11"/>
    <mergeCell ref="B10:B11"/>
    <mergeCell ref="A6:D6"/>
    <mergeCell ref="C10:D10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view="pageBreakPreview" zoomScale="80" zoomScaleNormal="80" zoomScaleSheetLayoutView="80" zoomScalePageLayoutView="0" workbookViewId="0" topLeftCell="A38">
      <selection activeCell="K13" sqref="K1:M16384"/>
    </sheetView>
  </sheetViews>
  <sheetFormatPr defaultColWidth="9.140625" defaultRowHeight="15"/>
  <cols>
    <col min="1" max="1" width="55.7109375" style="25" customWidth="1"/>
    <col min="2" max="2" width="12.00390625" style="22" customWidth="1"/>
    <col min="3" max="3" width="16.57421875" style="22" customWidth="1"/>
    <col min="4" max="4" width="8.28125" style="22" customWidth="1"/>
    <col min="5" max="5" width="16.28125" style="22" customWidth="1"/>
    <col min="6" max="6" width="9.57421875" style="22" hidden="1" customWidth="1"/>
    <col min="7" max="10" width="0" style="22" hidden="1" customWidth="1"/>
    <col min="11" max="16384" width="9.140625" style="22" customWidth="1"/>
  </cols>
  <sheetData>
    <row r="1" spans="1:5" s="32" customFormat="1" ht="18.75">
      <c r="A1" s="74" t="s">
        <v>245</v>
      </c>
      <c r="B1" s="74"/>
      <c r="C1" s="74"/>
      <c r="D1" s="74"/>
      <c r="E1" s="74"/>
    </row>
    <row r="2" spans="1:5" s="32" customFormat="1" ht="18.75" customHeight="1">
      <c r="A2" s="74" t="s">
        <v>2</v>
      </c>
      <c r="B2" s="74"/>
      <c r="C2" s="74"/>
      <c r="D2" s="74"/>
      <c r="E2" s="74"/>
    </row>
    <row r="3" spans="1:5" s="32" customFormat="1" ht="18.75" customHeight="1">
      <c r="A3" s="74" t="s">
        <v>3</v>
      </c>
      <c r="B3" s="74"/>
      <c r="C3" s="74"/>
      <c r="D3" s="74"/>
      <c r="E3" s="74"/>
    </row>
    <row r="4" spans="1:5" s="32" customFormat="1" ht="18.75">
      <c r="A4" s="74" t="str">
        <f>'Прил. 2 доходы'!A4:D4</f>
        <v>от 18 ноября 2021 года №111</v>
      </c>
      <c r="B4" s="74"/>
      <c r="C4" s="74"/>
      <c r="D4" s="74"/>
      <c r="E4" s="74"/>
    </row>
    <row r="5" spans="1:5" s="32" customFormat="1" ht="18.75" customHeight="1">
      <c r="A5" s="74" t="s">
        <v>4</v>
      </c>
      <c r="B5" s="74"/>
      <c r="C5" s="74"/>
      <c r="D5" s="74"/>
      <c r="E5" s="74"/>
    </row>
    <row r="6" spans="1:5" s="32" customFormat="1" ht="18.75" customHeight="1">
      <c r="A6" s="74" t="s">
        <v>3</v>
      </c>
      <c r="B6" s="74"/>
      <c r="C6" s="74"/>
      <c r="D6" s="74"/>
      <c r="E6" s="74"/>
    </row>
    <row r="7" spans="1:5" s="32" customFormat="1" ht="18.75" customHeight="1">
      <c r="A7" s="74" t="str">
        <f>'Прил. 2 доходы'!A7:D7</f>
        <v>на 2022 год и плановый период 2023 и 2024 годов»</v>
      </c>
      <c r="B7" s="74"/>
      <c r="C7" s="74"/>
      <c r="D7" s="74"/>
      <c r="E7" s="74"/>
    </row>
    <row r="8" spans="1:5" ht="18.75">
      <c r="A8" s="76"/>
      <c r="B8" s="76"/>
      <c r="C8" s="76"/>
      <c r="D8" s="76"/>
      <c r="E8" s="76"/>
    </row>
    <row r="9" spans="1:6" ht="87.75" customHeight="1">
      <c r="A9" s="77" t="s">
        <v>246</v>
      </c>
      <c r="B9" s="77"/>
      <c r="C9" s="77"/>
      <c r="D9" s="77"/>
      <c r="E9" s="77"/>
      <c r="F9" s="13"/>
    </row>
    <row r="10" spans="1:5" s="25" customFormat="1" ht="7.5" customHeight="1">
      <c r="A10" s="78"/>
      <c r="B10" s="78"/>
      <c r="C10" s="78"/>
      <c r="D10" s="78"/>
      <c r="E10" s="78"/>
    </row>
    <row r="11" spans="1:5" s="25" customFormat="1" ht="15" customHeight="1">
      <c r="A11" s="79" t="s">
        <v>55</v>
      </c>
      <c r="B11" s="79" t="s">
        <v>56</v>
      </c>
      <c r="C11" s="79" t="s">
        <v>57</v>
      </c>
      <c r="D11" s="79" t="s">
        <v>58</v>
      </c>
      <c r="E11" s="79" t="s">
        <v>231</v>
      </c>
    </row>
    <row r="12" spans="1:5" s="25" customFormat="1" ht="21" customHeight="1">
      <c r="A12" s="80"/>
      <c r="B12" s="80"/>
      <c r="C12" s="80"/>
      <c r="D12" s="80"/>
      <c r="E12" s="80"/>
    </row>
    <row r="13" spans="1:5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6" s="25" customFormat="1" ht="15.75">
      <c r="A14" s="15" t="s">
        <v>59</v>
      </c>
      <c r="B14" s="15"/>
      <c r="C14" s="15"/>
      <c r="D14" s="15"/>
      <c r="E14" s="44">
        <f>E15+E45+E54+E68+E89+E102+E94</f>
        <v>151648400</v>
      </c>
      <c r="F14" s="59"/>
    </row>
    <row r="15" spans="1:6" s="25" customFormat="1" ht="15.75">
      <c r="A15" s="15" t="s">
        <v>60</v>
      </c>
      <c r="B15" s="21" t="s">
        <v>61</v>
      </c>
      <c r="C15" s="21"/>
      <c r="D15" s="21"/>
      <c r="E15" s="44">
        <f>E16+E23+E34+E38</f>
        <v>15929400</v>
      </c>
      <c r="F15" s="25" t="s">
        <v>62</v>
      </c>
    </row>
    <row r="16" spans="1:5" s="25" customFormat="1" ht="46.5" customHeight="1">
      <c r="A16" s="60" t="s">
        <v>66</v>
      </c>
      <c r="B16" s="61" t="s">
        <v>67</v>
      </c>
      <c r="C16" s="62"/>
      <c r="D16" s="62"/>
      <c r="E16" s="46">
        <f>E17</f>
        <v>665100</v>
      </c>
    </row>
    <row r="17" spans="1:5" s="25" customFormat="1" ht="78.75">
      <c r="A17" s="14" t="s">
        <v>68</v>
      </c>
      <c r="B17" s="62" t="s">
        <v>67</v>
      </c>
      <c r="C17" s="62" t="s">
        <v>157</v>
      </c>
      <c r="D17" s="62"/>
      <c r="E17" s="46">
        <f>E18</f>
        <v>665100</v>
      </c>
    </row>
    <row r="18" spans="1:5" s="25" customFormat="1" ht="31.5">
      <c r="A18" s="60" t="s">
        <v>63</v>
      </c>
      <c r="B18" s="62" t="s">
        <v>67</v>
      </c>
      <c r="C18" s="62" t="s">
        <v>158</v>
      </c>
      <c r="D18" s="62"/>
      <c r="E18" s="46">
        <f>E19+E20+E21</f>
        <v>665100</v>
      </c>
    </row>
    <row r="19" spans="1:5" s="25" customFormat="1" ht="78.75">
      <c r="A19" s="60" t="s">
        <v>64</v>
      </c>
      <c r="B19" s="62" t="s">
        <v>67</v>
      </c>
      <c r="C19" s="62" t="s">
        <v>158</v>
      </c>
      <c r="D19" s="62" t="s">
        <v>65</v>
      </c>
      <c r="E19" s="46">
        <v>488000</v>
      </c>
    </row>
    <row r="20" spans="1:5" s="25" customFormat="1" ht="31.5">
      <c r="A20" s="60" t="s">
        <v>69</v>
      </c>
      <c r="B20" s="62" t="s">
        <v>67</v>
      </c>
      <c r="C20" s="62" t="s">
        <v>158</v>
      </c>
      <c r="D20" s="62" t="s">
        <v>70</v>
      </c>
      <c r="E20" s="46">
        <v>177100</v>
      </c>
    </row>
    <row r="21" spans="1:5" s="25" customFormat="1" ht="31.5" hidden="1">
      <c r="A21" s="60" t="s">
        <v>69</v>
      </c>
      <c r="B21" s="62" t="s">
        <v>67</v>
      </c>
      <c r="C21" s="62" t="s">
        <v>158</v>
      </c>
      <c r="D21" s="62" t="s">
        <v>70</v>
      </c>
      <c r="E21" s="46">
        <v>0</v>
      </c>
    </row>
    <row r="22" spans="1:5" s="25" customFormat="1" ht="15.75" hidden="1">
      <c r="A22" s="60" t="s">
        <v>71</v>
      </c>
      <c r="B22" s="62" t="s">
        <v>67</v>
      </c>
      <c r="C22" s="62" t="s">
        <v>116</v>
      </c>
      <c r="D22" s="62" t="s">
        <v>72</v>
      </c>
      <c r="E22" s="46"/>
    </row>
    <row r="23" spans="1:5" ht="63">
      <c r="A23" s="60" t="s">
        <v>73</v>
      </c>
      <c r="B23" s="62" t="s">
        <v>74</v>
      </c>
      <c r="C23" s="62"/>
      <c r="D23" s="62"/>
      <c r="E23" s="45">
        <f>E24</f>
        <v>13987200</v>
      </c>
    </row>
    <row r="24" spans="1:5" ht="63">
      <c r="A24" s="14" t="s">
        <v>213</v>
      </c>
      <c r="B24" s="62" t="s">
        <v>74</v>
      </c>
      <c r="C24" s="62" t="s">
        <v>119</v>
      </c>
      <c r="D24" s="62"/>
      <c r="E24" s="46">
        <f>E25+E30+E32</f>
        <v>13987200</v>
      </c>
    </row>
    <row r="25" spans="1:5" ht="31.5">
      <c r="A25" s="60" t="s">
        <v>63</v>
      </c>
      <c r="B25" s="62" t="s">
        <v>74</v>
      </c>
      <c r="C25" s="62" t="s">
        <v>117</v>
      </c>
      <c r="D25" s="62"/>
      <c r="E25" s="46">
        <f>E26+E27+E28+E29</f>
        <v>13148600</v>
      </c>
    </row>
    <row r="26" spans="1:5" ht="78.75">
      <c r="A26" s="60" t="s">
        <v>64</v>
      </c>
      <c r="B26" s="62" t="s">
        <v>74</v>
      </c>
      <c r="C26" s="62" t="s">
        <v>117</v>
      </c>
      <c r="D26" s="62" t="s">
        <v>65</v>
      </c>
      <c r="E26" s="46">
        <v>8967100</v>
      </c>
    </row>
    <row r="27" spans="1:5" ht="31.5">
      <c r="A27" s="60" t="s">
        <v>69</v>
      </c>
      <c r="B27" s="62" t="s">
        <v>74</v>
      </c>
      <c r="C27" s="62" t="s">
        <v>117</v>
      </c>
      <c r="D27" s="62" t="s">
        <v>70</v>
      </c>
      <c r="E27" s="46">
        <f>4094500+78500</f>
        <v>4173000</v>
      </c>
    </row>
    <row r="28" spans="1:5" ht="15.75" hidden="1">
      <c r="A28" s="60" t="s">
        <v>75</v>
      </c>
      <c r="B28" s="62" t="s">
        <v>74</v>
      </c>
      <c r="C28" s="62" t="s">
        <v>117</v>
      </c>
      <c r="D28" s="62" t="s">
        <v>76</v>
      </c>
      <c r="E28" s="46"/>
    </row>
    <row r="29" spans="1:5" ht="15.75">
      <c r="A29" s="60" t="s">
        <v>71</v>
      </c>
      <c r="B29" s="62" t="s">
        <v>74</v>
      </c>
      <c r="C29" s="62" t="s">
        <v>117</v>
      </c>
      <c r="D29" s="62" t="s">
        <v>72</v>
      </c>
      <c r="E29" s="46">
        <v>8500</v>
      </c>
    </row>
    <row r="30" spans="1:5" ht="47.25">
      <c r="A30" s="60" t="s">
        <v>77</v>
      </c>
      <c r="B30" s="62" t="s">
        <v>74</v>
      </c>
      <c r="C30" s="62" t="s">
        <v>118</v>
      </c>
      <c r="D30" s="62"/>
      <c r="E30" s="46">
        <f>E31</f>
        <v>664600</v>
      </c>
    </row>
    <row r="31" spans="1:5" ht="78.75">
      <c r="A31" s="60" t="s">
        <v>64</v>
      </c>
      <c r="B31" s="62" t="s">
        <v>74</v>
      </c>
      <c r="C31" s="62" t="s">
        <v>118</v>
      </c>
      <c r="D31" s="62" t="s">
        <v>65</v>
      </c>
      <c r="E31" s="46">
        <v>664600</v>
      </c>
    </row>
    <row r="32" spans="1:13" ht="47.25">
      <c r="A32" s="60" t="s">
        <v>248</v>
      </c>
      <c r="B32" s="62" t="s">
        <v>74</v>
      </c>
      <c r="C32" s="62" t="s">
        <v>247</v>
      </c>
      <c r="D32" s="62"/>
      <c r="E32" s="46">
        <f>E33</f>
        <v>174000</v>
      </c>
      <c r="K32" s="75"/>
      <c r="L32" s="75"/>
      <c r="M32" s="75"/>
    </row>
    <row r="33" spans="1:13" ht="31.5">
      <c r="A33" s="60" t="s">
        <v>69</v>
      </c>
      <c r="B33" s="62" t="s">
        <v>74</v>
      </c>
      <c r="C33" s="62" t="s">
        <v>247</v>
      </c>
      <c r="D33" s="62" t="s">
        <v>70</v>
      </c>
      <c r="E33" s="46">
        <v>174000</v>
      </c>
      <c r="K33" s="75"/>
      <c r="L33" s="75"/>
      <c r="M33" s="75"/>
    </row>
    <row r="34" spans="1:5" ht="15.75">
      <c r="A34" s="60" t="s">
        <v>78</v>
      </c>
      <c r="B34" s="62" t="s">
        <v>79</v>
      </c>
      <c r="C34" s="62"/>
      <c r="D34" s="62"/>
      <c r="E34" s="45">
        <f>E35</f>
        <v>50000</v>
      </c>
    </row>
    <row r="35" spans="1:5" ht="63">
      <c r="A35" s="14" t="s">
        <v>213</v>
      </c>
      <c r="B35" s="62" t="s">
        <v>79</v>
      </c>
      <c r="C35" s="62" t="s">
        <v>119</v>
      </c>
      <c r="D35" s="62"/>
      <c r="E35" s="46">
        <f>E36</f>
        <v>50000</v>
      </c>
    </row>
    <row r="36" spans="1:5" ht="15.75">
      <c r="A36" s="60" t="s">
        <v>80</v>
      </c>
      <c r="B36" s="62" t="s">
        <v>79</v>
      </c>
      <c r="C36" s="62" t="s">
        <v>259</v>
      </c>
      <c r="D36" s="62"/>
      <c r="E36" s="46">
        <f>E37</f>
        <v>50000</v>
      </c>
    </row>
    <row r="37" spans="1:5" ht="15.75">
      <c r="A37" s="60" t="s">
        <v>71</v>
      </c>
      <c r="B37" s="62" t="s">
        <v>79</v>
      </c>
      <c r="C37" s="62" t="s">
        <v>259</v>
      </c>
      <c r="D37" s="62" t="s">
        <v>72</v>
      </c>
      <c r="E37" s="46">
        <v>50000</v>
      </c>
    </row>
    <row r="38" spans="1:5" ht="15.75">
      <c r="A38" s="60" t="s">
        <v>81</v>
      </c>
      <c r="B38" s="62" t="s">
        <v>82</v>
      </c>
      <c r="C38" s="62"/>
      <c r="D38" s="62"/>
      <c r="E38" s="45">
        <f>E39</f>
        <v>1227100</v>
      </c>
    </row>
    <row r="39" spans="1:5" ht="78.75">
      <c r="A39" s="63" t="s">
        <v>214</v>
      </c>
      <c r="B39" s="62" t="s">
        <v>82</v>
      </c>
      <c r="C39" s="62" t="s">
        <v>121</v>
      </c>
      <c r="D39" s="62"/>
      <c r="E39" s="46">
        <f>E40+E42</f>
        <v>1227100</v>
      </c>
    </row>
    <row r="40" spans="1:5" ht="47.25">
      <c r="A40" s="64" t="s">
        <v>83</v>
      </c>
      <c r="B40" s="62" t="s">
        <v>82</v>
      </c>
      <c r="C40" s="62" t="s">
        <v>120</v>
      </c>
      <c r="D40" s="62"/>
      <c r="E40" s="46">
        <f>E41</f>
        <v>300000</v>
      </c>
    </row>
    <row r="41" spans="1:6" ht="31.5">
      <c r="A41" s="64" t="s">
        <v>69</v>
      </c>
      <c r="B41" s="62" t="s">
        <v>82</v>
      </c>
      <c r="C41" s="62" t="s">
        <v>120</v>
      </c>
      <c r="D41" s="62" t="s">
        <v>70</v>
      </c>
      <c r="E41" s="46">
        <v>300000</v>
      </c>
      <c r="F41" s="22" t="s">
        <v>108</v>
      </c>
    </row>
    <row r="42" spans="1:5" ht="15.75">
      <c r="A42" s="60" t="s">
        <v>123</v>
      </c>
      <c r="B42" s="62" t="s">
        <v>82</v>
      </c>
      <c r="C42" s="62" t="s">
        <v>122</v>
      </c>
      <c r="D42" s="62"/>
      <c r="E42" s="46">
        <f>E43+E44</f>
        <v>927100</v>
      </c>
    </row>
    <row r="43" spans="1:5" ht="31.5">
      <c r="A43" s="60" t="s">
        <v>69</v>
      </c>
      <c r="B43" s="62" t="s">
        <v>82</v>
      </c>
      <c r="C43" s="62" t="s">
        <v>122</v>
      </c>
      <c r="D43" s="62" t="s">
        <v>70</v>
      </c>
      <c r="E43" s="46">
        <v>891300</v>
      </c>
    </row>
    <row r="44" spans="1:5" ht="15.75">
      <c r="A44" s="60" t="s">
        <v>71</v>
      </c>
      <c r="B44" s="62" t="s">
        <v>82</v>
      </c>
      <c r="C44" s="62" t="s">
        <v>122</v>
      </c>
      <c r="D44" s="62" t="s">
        <v>72</v>
      </c>
      <c r="E44" s="46">
        <v>35800</v>
      </c>
    </row>
    <row r="45" spans="1:5" s="20" customFormat="1" ht="31.5">
      <c r="A45" s="15" t="s">
        <v>126</v>
      </c>
      <c r="B45" s="16" t="s">
        <v>124</v>
      </c>
      <c r="C45" s="16"/>
      <c r="D45" s="16"/>
      <c r="E45" s="45">
        <f>E46+E50</f>
        <v>621000</v>
      </c>
    </row>
    <row r="46" spans="1:5" ht="47.25">
      <c r="A46" s="60" t="s">
        <v>252</v>
      </c>
      <c r="B46" s="62" t="s">
        <v>249</v>
      </c>
      <c r="C46" s="62"/>
      <c r="D46" s="62"/>
      <c r="E46" s="46">
        <f>E47</f>
        <v>150000</v>
      </c>
    </row>
    <row r="47" spans="1:5" ht="47.25">
      <c r="A47" s="14" t="s">
        <v>255</v>
      </c>
      <c r="B47" s="62" t="s">
        <v>249</v>
      </c>
      <c r="C47" s="62" t="s">
        <v>254</v>
      </c>
      <c r="D47" s="62"/>
      <c r="E47" s="46">
        <f>E48</f>
        <v>150000</v>
      </c>
    </row>
    <row r="48" spans="1:5" ht="31.5">
      <c r="A48" s="60" t="s">
        <v>251</v>
      </c>
      <c r="B48" s="62" t="s">
        <v>249</v>
      </c>
      <c r="C48" s="62" t="s">
        <v>250</v>
      </c>
      <c r="D48" s="62"/>
      <c r="E48" s="46">
        <f>E49</f>
        <v>150000</v>
      </c>
    </row>
    <row r="49" spans="1:5" ht="31.5">
      <c r="A49" s="60" t="s">
        <v>69</v>
      </c>
      <c r="B49" s="62" t="s">
        <v>249</v>
      </c>
      <c r="C49" s="62" t="s">
        <v>250</v>
      </c>
      <c r="D49" s="62" t="s">
        <v>70</v>
      </c>
      <c r="E49" s="46">
        <v>150000</v>
      </c>
    </row>
    <row r="50" spans="1:5" ht="31.5">
      <c r="A50" s="60" t="s">
        <v>253</v>
      </c>
      <c r="B50" s="62" t="s">
        <v>125</v>
      </c>
      <c r="C50" s="62"/>
      <c r="D50" s="62"/>
      <c r="E50" s="46">
        <f>E51</f>
        <v>471000</v>
      </c>
    </row>
    <row r="51" spans="1:5" ht="47.25">
      <c r="A51" s="14" t="s">
        <v>215</v>
      </c>
      <c r="B51" s="62" t="s">
        <v>125</v>
      </c>
      <c r="C51" s="62" t="s">
        <v>212</v>
      </c>
      <c r="D51" s="62"/>
      <c r="E51" s="46">
        <f>E52</f>
        <v>471000</v>
      </c>
    </row>
    <row r="52" spans="1:5" ht="31.5">
      <c r="A52" s="60" t="s">
        <v>154</v>
      </c>
      <c r="B52" s="62" t="s">
        <v>125</v>
      </c>
      <c r="C52" s="62" t="s">
        <v>211</v>
      </c>
      <c r="D52" s="62"/>
      <c r="E52" s="46">
        <f>E53</f>
        <v>471000</v>
      </c>
    </row>
    <row r="53" spans="1:5" ht="31.5">
      <c r="A53" s="60" t="s">
        <v>69</v>
      </c>
      <c r="B53" s="62" t="s">
        <v>125</v>
      </c>
      <c r="C53" s="62" t="s">
        <v>211</v>
      </c>
      <c r="D53" s="62" t="s">
        <v>70</v>
      </c>
      <c r="E53" s="46">
        <v>471000</v>
      </c>
    </row>
    <row r="54" spans="1:5" ht="15.75">
      <c r="A54" s="15" t="s">
        <v>84</v>
      </c>
      <c r="B54" s="16" t="s">
        <v>85</v>
      </c>
      <c r="C54" s="16"/>
      <c r="D54" s="16"/>
      <c r="E54" s="45">
        <f>E55+E59</f>
        <v>33045000</v>
      </c>
    </row>
    <row r="55" spans="1:5" ht="15.75">
      <c r="A55" s="60" t="s">
        <v>86</v>
      </c>
      <c r="B55" s="62" t="s">
        <v>87</v>
      </c>
      <c r="C55" s="62"/>
      <c r="D55" s="62"/>
      <c r="E55" s="46">
        <f>E56</f>
        <v>29745000</v>
      </c>
    </row>
    <row r="56" spans="1:5" ht="63">
      <c r="A56" s="14" t="s">
        <v>216</v>
      </c>
      <c r="B56" s="62" t="s">
        <v>87</v>
      </c>
      <c r="C56" s="62" t="s">
        <v>128</v>
      </c>
      <c r="D56" s="62"/>
      <c r="E56" s="46">
        <f>E57</f>
        <v>29745000</v>
      </c>
    </row>
    <row r="57" spans="1:5" ht="15.75">
      <c r="A57" s="60" t="s">
        <v>86</v>
      </c>
      <c r="B57" s="62" t="s">
        <v>87</v>
      </c>
      <c r="C57" s="62" t="s">
        <v>127</v>
      </c>
      <c r="D57" s="62"/>
      <c r="E57" s="46">
        <f>E58</f>
        <v>29745000</v>
      </c>
    </row>
    <row r="58" spans="1:5" ht="31.5">
      <c r="A58" s="60" t="s">
        <v>69</v>
      </c>
      <c r="B58" s="62" t="s">
        <v>87</v>
      </c>
      <c r="C58" s="62" t="s">
        <v>127</v>
      </c>
      <c r="D58" s="62" t="s">
        <v>70</v>
      </c>
      <c r="E58" s="46">
        <v>29745000</v>
      </c>
    </row>
    <row r="59" spans="1:5" ht="15.75">
      <c r="A59" s="60" t="s">
        <v>166</v>
      </c>
      <c r="B59" s="62" t="s">
        <v>88</v>
      </c>
      <c r="C59" s="62"/>
      <c r="D59" s="62"/>
      <c r="E59" s="46">
        <f>E60+E63</f>
        <v>3300000</v>
      </c>
    </row>
    <row r="60" spans="1:5" ht="63">
      <c r="A60" s="14" t="s">
        <v>219</v>
      </c>
      <c r="B60" s="62" t="s">
        <v>88</v>
      </c>
      <c r="C60" s="62" t="s">
        <v>129</v>
      </c>
      <c r="D60" s="62"/>
      <c r="E60" s="46">
        <f>E61</f>
        <v>1000000</v>
      </c>
    </row>
    <row r="61" spans="1:5" ht="47.25">
      <c r="A61" s="60" t="s">
        <v>218</v>
      </c>
      <c r="B61" s="62" t="s">
        <v>88</v>
      </c>
      <c r="C61" s="62" t="s">
        <v>217</v>
      </c>
      <c r="D61" s="62"/>
      <c r="E61" s="46">
        <f>E62</f>
        <v>1000000</v>
      </c>
    </row>
    <row r="62" spans="1:6" ht="15.75">
      <c r="A62" s="60" t="s">
        <v>71</v>
      </c>
      <c r="B62" s="62" t="s">
        <v>88</v>
      </c>
      <c r="C62" s="62" t="s">
        <v>217</v>
      </c>
      <c r="D62" s="62" t="s">
        <v>72</v>
      </c>
      <c r="E62" s="46">
        <v>1000000</v>
      </c>
      <c r="F62" s="22" t="s">
        <v>114</v>
      </c>
    </row>
    <row r="63" spans="1:5" ht="63">
      <c r="A63" s="14" t="s">
        <v>220</v>
      </c>
      <c r="B63" s="62" t="s">
        <v>88</v>
      </c>
      <c r="C63" s="62" t="s">
        <v>165</v>
      </c>
      <c r="D63" s="62"/>
      <c r="E63" s="46">
        <f>E64+E66</f>
        <v>2300000</v>
      </c>
    </row>
    <row r="64" spans="1:5" ht="15.75">
      <c r="A64" s="60" t="s">
        <v>101</v>
      </c>
      <c r="B64" s="62" t="s">
        <v>88</v>
      </c>
      <c r="C64" s="62" t="s">
        <v>164</v>
      </c>
      <c r="D64" s="62"/>
      <c r="E64" s="46">
        <f>E65</f>
        <v>2000000</v>
      </c>
    </row>
    <row r="65" spans="1:5" ht="15.75">
      <c r="A65" s="60" t="s">
        <v>102</v>
      </c>
      <c r="B65" s="62" t="s">
        <v>88</v>
      </c>
      <c r="C65" s="62" t="s">
        <v>164</v>
      </c>
      <c r="D65" s="62" t="s">
        <v>103</v>
      </c>
      <c r="E65" s="46">
        <v>2000000</v>
      </c>
    </row>
    <row r="66" spans="1:5" ht="15.75">
      <c r="A66" s="60" t="s">
        <v>222</v>
      </c>
      <c r="B66" s="62" t="s">
        <v>88</v>
      </c>
      <c r="C66" s="62" t="s">
        <v>221</v>
      </c>
      <c r="D66" s="62"/>
      <c r="E66" s="46">
        <f>E67</f>
        <v>300000</v>
      </c>
    </row>
    <row r="67" spans="1:5" ht="31.5">
      <c r="A67" s="60" t="s">
        <v>69</v>
      </c>
      <c r="B67" s="62" t="s">
        <v>88</v>
      </c>
      <c r="C67" s="62" t="s">
        <v>221</v>
      </c>
      <c r="D67" s="62" t="s">
        <v>70</v>
      </c>
      <c r="E67" s="46">
        <v>300000</v>
      </c>
    </row>
    <row r="68" spans="1:5" ht="15.75">
      <c r="A68" s="15" t="s">
        <v>89</v>
      </c>
      <c r="B68" s="16" t="s">
        <v>90</v>
      </c>
      <c r="C68" s="16"/>
      <c r="D68" s="16"/>
      <c r="E68" s="45">
        <f>E69+E76+E80</f>
        <v>33030300</v>
      </c>
    </row>
    <row r="69" spans="1:5" ht="15.75">
      <c r="A69" s="25" t="s">
        <v>91</v>
      </c>
      <c r="B69" s="62" t="s">
        <v>92</v>
      </c>
      <c r="C69" s="62"/>
      <c r="D69" s="62"/>
      <c r="E69" s="46">
        <f>E70</f>
        <v>1430800</v>
      </c>
    </row>
    <row r="70" spans="1:5" ht="78.75">
      <c r="A70" s="14" t="s">
        <v>93</v>
      </c>
      <c r="B70" s="62" t="s">
        <v>92</v>
      </c>
      <c r="C70" s="62" t="s">
        <v>133</v>
      </c>
      <c r="D70" s="62"/>
      <c r="E70" s="46">
        <f>E71+E74</f>
        <v>1430800</v>
      </c>
    </row>
    <row r="71" spans="1:5" ht="15.75" hidden="1">
      <c r="A71" s="60" t="s">
        <v>131</v>
      </c>
      <c r="B71" s="62" t="s">
        <v>92</v>
      </c>
      <c r="C71" s="62" t="s">
        <v>130</v>
      </c>
      <c r="D71" s="62"/>
      <c r="E71" s="46">
        <f>SUM(E72:E73)</f>
        <v>0</v>
      </c>
    </row>
    <row r="72" spans="1:6" ht="31.5" hidden="1">
      <c r="A72" s="60" t="s">
        <v>69</v>
      </c>
      <c r="B72" s="62" t="s">
        <v>92</v>
      </c>
      <c r="C72" s="62" t="s">
        <v>130</v>
      </c>
      <c r="D72" s="62" t="s">
        <v>70</v>
      </c>
      <c r="E72" s="46"/>
      <c r="F72" s="22" t="s">
        <v>110</v>
      </c>
    </row>
    <row r="73" spans="1:5" ht="15.75" hidden="1">
      <c r="A73" s="60" t="s">
        <v>71</v>
      </c>
      <c r="B73" s="62" t="s">
        <v>92</v>
      </c>
      <c r="C73" s="62" t="s">
        <v>130</v>
      </c>
      <c r="D73" s="62" t="s">
        <v>72</v>
      </c>
      <c r="E73" s="46"/>
    </row>
    <row r="74" spans="1:5" ht="47.25">
      <c r="A74" s="60" t="s">
        <v>109</v>
      </c>
      <c r="B74" s="62" t="s">
        <v>92</v>
      </c>
      <c r="C74" s="62" t="s">
        <v>132</v>
      </c>
      <c r="D74" s="62"/>
      <c r="E74" s="46">
        <f>E75</f>
        <v>1430800</v>
      </c>
    </row>
    <row r="75" spans="1:5" ht="31.5">
      <c r="A75" s="60" t="s">
        <v>69</v>
      </c>
      <c r="B75" s="62" t="s">
        <v>92</v>
      </c>
      <c r="C75" s="62" t="s">
        <v>132</v>
      </c>
      <c r="D75" s="62" t="s">
        <v>70</v>
      </c>
      <c r="E75" s="46">
        <v>1430800</v>
      </c>
    </row>
    <row r="76" spans="1:5" ht="15.75">
      <c r="A76" s="60" t="s">
        <v>94</v>
      </c>
      <c r="B76" s="62" t="s">
        <v>95</v>
      </c>
      <c r="C76" s="62"/>
      <c r="D76" s="62"/>
      <c r="E76" s="46">
        <f>E77</f>
        <v>0</v>
      </c>
    </row>
    <row r="77" spans="1:5" ht="78.75">
      <c r="A77" s="14" t="s">
        <v>93</v>
      </c>
      <c r="B77" s="62" t="s">
        <v>95</v>
      </c>
      <c r="C77" s="62" t="s">
        <v>133</v>
      </c>
      <c r="D77" s="62"/>
      <c r="E77" s="46">
        <f>E78</f>
        <v>0</v>
      </c>
    </row>
    <row r="78" spans="1:5" ht="15.75">
      <c r="A78" s="60" t="s">
        <v>135</v>
      </c>
      <c r="B78" s="62" t="s">
        <v>95</v>
      </c>
      <c r="C78" s="62" t="s">
        <v>134</v>
      </c>
      <c r="D78" s="62"/>
      <c r="E78" s="46">
        <f>SUM(E79:E79)</f>
        <v>0</v>
      </c>
    </row>
    <row r="79" spans="1:5" ht="31.5">
      <c r="A79" s="60" t="s">
        <v>69</v>
      </c>
      <c r="B79" s="62" t="s">
        <v>95</v>
      </c>
      <c r="C79" s="62" t="s">
        <v>134</v>
      </c>
      <c r="D79" s="62" t="s">
        <v>70</v>
      </c>
      <c r="E79" s="46"/>
    </row>
    <row r="80" spans="1:5" ht="15.75">
      <c r="A80" s="60" t="s">
        <v>96</v>
      </c>
      <c r="B80" s="62" t="s">
        <v>97</v>
      </c>
      <c r="C80" s="62"/>
      <c r="D80" s="62"/>
      <c r="E80" s="46">
        <f>E81</f>
        <v>31599500</v>
      </c>
    </row>
    <row r="81" spans="1:5" ht="63.75" customHeight="1">
      <c r="A81" s="14" t="s">
        <v>93</v>
      </c>
      <c r="B81" s="62" t="s">
        <v>97</v>
      </c>
      <c r="C81" s="62" t="s">
        <v>133</v>
      </c>
      <c r="D81" s="62"/>
      <c r="E81" s="46">
        <f>E82+E84+E86</f>
        <v>31599500</v>
      </c>
    </row>
    <row r="82" spans="1:5" ht="31.5">
      <c r="A82" s="60" t="s">
        <v>98</v>
      </c>
      <c r="B82" s="62" t="s">
        <v>97</v>
      </c>
      <c r="C82" s="62" t="s">
        <v>136</v>
      </c>
      <c r="D82" s="62"/>
      <c r="E82" s="46">
        <f>E83</f>
        <v>29590600</v>
      </c>
    </row>
    <row r="83" spans="1:6" ht="31.5">
      <c r="A83" s="60" t="s">
        <v>69</v>
      </c>
      <c r="B83" s="62" t="s">
        <v>97</v>
      </c>
      <c r="C83" s="62" t="s">
        <v>136</v>
      </c>
      <c r="D83" s="62" t="s">
        <v>70</v>
      </c>
      <c r="E83" s="46">
        <v>29590600</v>
      </c>
      <c r="F83" s="22" t="s">
        <v>115</v>
      </c>
    </row>
    <row r="84" spans="1:5" ht="47.25" hidden="1">
      <c r="A84" s="60" t="s">
        <v>138</v>
      </c>
      <c r="B84" s="62" t="s">
        <v>97</v>
      </c>
      <c r="C84" s="62" t="s">
        <v>137</v>
      </c>
      <c r="D84" s="62"/>
      <c r="E84" s="46">
        <f>E85</f>
        <v>0</v>
      </c>
    </row>
    <row r="85" spans="1:5" ht="31.5" hidden="1">
      <c r="A85" s="60" t="s">
        <v>112</v>
      </c>
      <c r="B85" s="62" t="s">
        <v>97</v>
      </c>
      <c r="C85" s="62" t="s">
        <v>137</v>
      </c>
      <c r="D85" s="62" t="s">
        <v>111</v>
      </c>
      <c r="E85" s="46"/>
    </row>
    <row r="86" spans="1:5" ht="15.75">
      <c r="A86" s="60" t="s">
        <v>145</v>
      </c>
      <c r="B86" s="62" t="s">
        <v>97</v>
      </c>
      <c r="C86" s="62" t="s">
        <v>142</v>
      </c>
      <c r="D86" s="62"/>
      <c r="E86" s="46">
        <f>SUM(E87:E88)</f>
        <v>2008900</v>
      </c>
    </row>
    <row r="87" spans="1:5" ht="78.75">
      <c r="A87" s="60" t="s">
        <v>64</v>
      </c>
      <c r="B87" s="62" t="s">
        <v>97</v>
      </c>
      <c r="C87" s="62" t="s">
        <v>142</v>
      </c>
      <c r="D87" s="62" t="s">
        <v>65</v>
      </c>
      <c r="E87" s="46">
        <v>700900</v>
      </c>
    </row>
    <row r="88" spans="1:5" ht="31.5">
      <c r="A88" s="60" t="s">
        <v>69</v>
      </c>
      <c r="B88" s="62" t="s">
        <v>97</v>
      </c>
      <c r="C88" s="62" t="s">
        <v>142</v>
      </c>
      <c r="D88" s="62" t="s">
        <v>70</v>
      </c>
      <c r="E88" s="46">
        <v>1308000</v>
      </c>
    </row>
    <row r="89" spans="1:5" s="20" customFormat="1" ht="15.75">
      <c r="A89" s="15" t="s">
        <v>172</v>
      </c>
      <c r="B89" s="16" t="s">
        <v>167</v>
      </c>
      <c r="C89" s="16"/>
      <c r="D89" s="16"/>
      <c r="E89" s="45">
        <f>E90</f>
        <v>4800000</v>
      </c>
    </row>
    <row r="90" spans="1:5" ht="15.75">
      <c r="A90" s="60" t="s">
        <v>171</v>
      </c>
      <c r="B90" s="62" t="s">
        <v>168</v>
      </c>
      <c r="C90" s="62"/>
      <c r="D90" s="62"/>
      <c r="E90" s="46">
        <f>E91</f>
        <v>4800000</v>
      </c>
    </row>
    <row r="91" spans="1:5" s="33" customFormat="1" ht="63">
      <c r="A91" s="14" t="s">
        <v>174</v>
      </c>
      <c r="B91" s="62" t="s">
        <v>168</v>
      </c>
      <c r="C91" s="62" t="s">
        <v>173</v>
      </c>
      <c r="D91" s="62"/>
      <c r="E91" s="46">
        <f>E92</f>
        <v>4800000</v>
      </c>
    </row>
    <row r="92" spans="1:5" ht="18" customHeight="1">
      <c r="A92" s="60" t="s">
        <v>170</v>
      </c>
      <c r="B92" s="62" t="s">
        <v>168</v>
      </c>
      <c r="C92" s="62" t="s">
        <v>169</v>
      </c>
      <c r="D92" s="62"/>
      <c r="E92" s="46">
        <f>E93</f>
        <v>4800000</v>
      </c>
    </row>
    <row r="93" spans="1:5" ht="31.5">
      <c r="A93" s="60" t="s">
        <v>69</v>
      </c>
      <c r="B93" s="62" t="s">
        <v>168</v>
      </c>
      <c r="C93" s="62" t="s">
        <v>169</v>
      </c>
      <c r="D93" s="62" t="s">
        <v>70</v>
      </c>
      <c r="E93" s="46">
        <v>4800000</v>
      </c>
    </row>
    <row r="94" spans="1:5" ht="15.75">
      <c r="A94" s="15" t="s">
        <v>149</v>
      </c>
      <c r="B94" s="16" t="s">
        <v>148</v>
      </c>
      <c r="C94" s="16"/>
      <c r="D94" s="16"/>
      <c r="E94" s="45">
        <f>E95+E99</f>
        <v>619100</v>
      </c>
    </row>
    <row r="95" spans="1:5" ht="15.75">
      <c r="A95" s="60" t="s">
        <v>147</v>
      </c>
      <c r="B95" s="62" t="s">
        <v>146</v>
      </c>
      <c r="C95" s="62"/>
      <c r="D95" s="62"/>
      <c r="E95" s="46">
        <f>E96</f>
        <v>619100</v>
      </c>
    </row>
    <row r="96" spans="1:5" ht="63" customHeight="1">
      <c r="A96" s="14" t="s">
        <v>155</v>
      </c>
      <c r="B96" s="62" t="s">
        <v>146</v>
      </c>
      <c r="C96" s="62" t="s">
        <v>143</v>
      </c>
      <c r="D96" s="62"/>
      <c r="E96" s="46">
        <f>E97</f>
        <v>619100</v>
      </c>
    </row>
    <row r="97" spans="1:5" ht="15.75">
      <c r="A97" s="60" t="s">
        <v>101</v>
      </c>
      <c r="B97" s="62" t="s">
        <v>146</v>
      </c>
      <c r="C97" s="62" t="s">
        <v>144</v>
      </c>
      <c r="D97" s="62"/>
      <c r="E97" s="46">
        <f>E98</f>
        <v>619100</v>
      </c>
    </row>
    <row r="98" spans="1:5" ht="15.75">
      <c r="A98" s="60" t="s">
        <v>102</v>
      </c>
      <c r="B98" s="62" t="s">
        <v>146</v>
      </c>
      <c r="C98" s="62" t="s">
        <v>144</v>
      </c>
      <c r="D98" s="62" t="s">
        <v>103</v>
      </c>
      <c r="E98" s="46">
        <v>619100</v>
      </c>
    </row>
    <row r="99" spans="1:5" ht="15.75" hidden="1">
      <c r="A99" s="60" t="s">
        <v>153</v>
      </c>
      <c r="B99" s="62" t="s">
        <v>150</v>
      </c>
      <c r="C99" s="62"/>
      <c r="D99" s="62"/>
      <c r="E99" s="46">
        <f>E100</f>
        <v>0</v>
      </c>
    </row>
    <row r="100" spans="1:5" ht="47.25" hidden="1">
      <c r="A100" s="60" t="s">
        <v>152</v>
      </c>
      <c r="B100" s="62" t="s">
        <v>150</v>
      </c>
      <c r="C100" s="62" t="s">
        <v>151</v>
      </c>
      <c r="D100" s="62"/>
      <c r="E100" s="46">
        <f>E101</f>
        <v>0</v>
      </c>
    </row>
    <row r="101" spans="1:5" ht="15.75" hidden="1">
      <c r="A101" s="60" t="s">
        <v>75</v>
      </c>
      <c r="B101" s="62" t="s">
        <v>150</v>
      </c>
      <c r="C101" s="62" t="s">
        <v>151</v>
      </c>
      <c r="D101" s="62" t="s">
        <v>76</v>
      </c>
      <c r="E101" s="46"/>
    </row>
    <row r="102" spans="1:5" ht="47.25">
      <c r="A102" s="15" t="s">
        <v>140</v>
      </c>
      <c r="B102" s="16" t="s">
        <v>99</v>
      </c>
      <c r="C102" s="16"/>
      <c r="D102" s="16"/>
      <c r="E102" s="45">
        <f>E103</f>
        <v>63603600</v>
      </c>
    </row>
    <row r="103" spans="1:5" ht="15.75">
      <c r="A103" s="60" t="s">
        <v>139</v>
      </c>
      <c r="B103" s="62" t="s">
        <v>100</v>
      </c>
      <c r="C103" s="62"/>
      <c r="D103" s="62"/>
      <c r="E103" s="46">
        <f>E104</f>
        <v>63603600</v>
      </c>
    </row>
    <row r="104" spans="1:5" ht="63">
      <c r="A104" s="14" t="s">
        <v>225</v>
      </c>
      <c r="B104" s="62" t="s">
        <v>100</v>
      </c>
      <c r="C104" s="62" t="s">
        <v>224</v>
      </c>
      <c r="D104" s="62"/>
      <c r="E104" s="46">
        <f>E105</f>
        <v>63603600</v>
      </c>
    </row>
    <row r="105" spans="1:5" ht="15.75">
      <c r="A105" s="60" t="s">
        <v>101</v>
      </c>
      <c r="B105" s="62" t="s">
        <v>100</v>
      </c>
      <c r="C105" s="62" t="s">
        <v>223</v>
      </c>
      <c r="D105" s="62"/>
      <c r="E105" s="46">
        <f>E106</f>
        <v>63603600</v>
      </c>
    </row>
    <row r="106" spans="1:5" ht="15.75">
      <c r="A106" s="60" t="s">
        <v>102</v>
      </c>
      <c r="B106" s="62" t="s">
        <v>100</v>
      </c>
      <c r="C106" s="62" t="s">
        <v>223</v>
      </c>
      <c r="D106" s="62" t="s">
        <v>103</v>
      </c>
      <c r="E106" s="46">
        <v>63603600</v>
      </c>
    </row>
  </sheetData>
  <sheetProtection/>
  <mergeCells count="16">
    <mergeCell ref="K32:M33"/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1968503937007874" bottom="0.1968503937007874" header="0.2755905511811024" footer="0.5118110236220472"/>
  <pageSetup fitToHeight="5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view="pageBreakPreview" zoomScale="60" zoomScaleNormal="90" zoomScalePageLayoutView="0" workbookViewId="0" topLeftCell="A16">
      <selection activeCell="F20" sqref="F20"/>
    </sheetView>
  </sheetViews>
  <sheetFormatPr defaultColWidth="9.140625" defaultRowHeight="15"/>
  <cols>
    <col min="1" max="1" width="55.7109375" style="25" customWidth="1"/>
    <col min="2" max="2" width="12.00390625" style="22" customWidth="1"/>
    <col min="3" max="3" width="16.421875" style="22" customWidth="1"/>
    <col min="4" max="4" width="8.28125" style="22" customWidth="1"/>
    <col min="5" max="6" width="18.140625" style="22" customWidth="1"/>
    <col min="7" max="16384" width="9.140625" style="22" customWidth="1"/>
  </cols>
  <sheetData>
    <row r="1" spans="1:6" s="32" customFormat="1" ht="18.75">
      <c r="A1" s="74" t="s">
        <v>46</v>
      </c>
      <c r="B1" s="74"/>
      <c r="C1" s="74"/>
      <c r="D1" s="74"/>
      <c r="E1" s="74"/>
      <c r="F1" s="74"/>
    </row>
    <row r="2" spans="1:6" s="32" customFormat="1" ht="18.75" customHeight="1">
      <c r="A2" s="74" t="s">
        <v>2</v>
      </c>
      <c r="B2" s="74"/>
      <c r="C2" s="74"/>
      <c r="D2" s="74"/>
      <c r="E2" s="74"/>
      <c r="F2" s="74"/>
    </row>
    <row r="3" spans="1:6" s="32" customFormat="1" ht="18.75" customHeight="1">
      <c r="A3" s="74" t="s">
        <v>3</v>
      </c>
      <c r="B3" s="74"/>
      <c r="C3" s="74"/>
      <c r="D3" s="74"/>
      <c r="E3" s="74"/>
      <c r="F3" s="74"/>
    </row>
    <row r="4" spans="1:6" s="32" customFormat="1" ht="18.75">
      <c r="A4" s="74" t="str">
        <f>'Прил.3 по разд.'!A4:E4</f>
        <v>от 18 ноября 2021 года №111</v>
      </c>
      <c r="B4" s="74"/>
      <c r="C4" s="74"/>
      <c r="D4" s="74"/>
      <c r="E4" s="74"/>
      <c r="F4" s="74"/>
    </row>
    <row r="5" spans="1:6" s="32" customFormat="1" ht="18.75" customHeight="1">
      <c r="A5" s="74" t="s">
        <v>4</v>
      </c>
      <c r="B5" s="74"/>
      <c r="C5" s="74"/>
      <c r="D5" s="74"/>
      <c r="E5" s="74"/>
      <c r="F5" s="74"/>
    </row>
    <row r="6" spans="1:6" s="32" customFormat="1" ht="18.75" customHeight="1">
      <c r="A6" s="74" t="s">
        <v>3</v>
      </c>
      <c r="B6" s="74"/>
      <c r="C6" s="74"/>
      <c r="D6" s="74"/>
      <c r="E6" s="74"/>
      <c r="F6" s="74"/>
    </row>
    <row r="7" spans="1:6" s="32" customFormat="1" ht="18.75" customHeight="1">
      <c r="A7" s="74" t="str">
        <f>'Прил.3 по разд.'!A7:E7</f>
        <v>на 2022 год и плановый период 2023 и 2024 годов»</v>
      </c>
      <c r="B7" s="74"/>
      <c r="C7" s="74"/>
      <c r="D7" s="74"/>
      <c r="E7" s="74"/>
      <c r="F7" s="74"/>
    </row>
    <row r="8" spans="1:5" ht="18.75">
      <c r="A8" s="76"/>
      <c r="B8" s="76"/>
      <c r="C8" s="76"/>
      <c r="D8" s="76"/>
      <c r="E8" s="76"/>
    </row>
    <row r="9" spans="1:6" ht="102.75" customHeight="1">
      <c r="A9" s="77" t="s">
        <v>256</v>
      </c>
      <c r="B9" s="77"/>
      <c r="C9" s="77"/>
      <c r="D9" s="77"/>
      <c r="E9" s="77"/>
      <c r="F9" s="77"/>
    </row>
    <row r="10" spans="1:6" s="25" customFormat="1" ht="15.75">
      <c r="A10" s="78"/>
      <c r="B10" s="78"/>
      <c r="C10" s="78"/>
      <c r="D10" s="78"/>
      <c r="E10" s="78"/>
      <c r="F10" s="78"/>
    </row>
    <row r="11" spans="1:6" s="25" customFormat="1" ht="15.75">
      <c r="A11" s="79" t="s">
        <v>55</v>
      </c>
      <c r="B11" s="79" t="s">
        <v>56</v>
      </c>
      <c r="C11" s="79" t="s">
        <v>57</v>
      </c>
      <c r="D11" s="79" t="s">
        <v>58</v>
      </c>
      <c r="E11" s="81" t="s">
        <v>231</v>
      </c>
      <c r="F11" s="81"/>
    </row>
    <row r="12" spans="1:6" s="25" customFormat="1" ht="15.75">
      <c r="A12" s="80"/>
      <c r="B12" s="80"/>
      <c r="C12" s="80"/>
      <c r="D12" s="80"/>
      <c r="E12" s="18" t="s">
        <v>163</v>
      </c>
      <c r="F12" s="18">
        <v>2023</v>
      </c>
    </row>
    <row r="13" spans="1:6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s="25" customFormat="1" ht="15.75">
      <c r="A14" s="15" t="s">
        <v>59</v>
      </c>
      <c r="B14" s="15"/>
      <c r="C14" s="15"/>
      <c r="D14" s="15"/>
      <c r="E14" s="44">
        <f>E15+E45+E54+E68+E89+E102+E94+E107</f>
        <v>151812200</v>
      </c>
      <c r="F14" s="44">
        <f>F15+F45+F54+F68+F89+F102+F94+F107</f>
        <v>154041000</v>
      </c>
    </row>
    <row r="15" spans="1:6" s="25" customFormat="1" ht="15.75">
      <c r="A15" s="15" t="s">
        <v>60</v>
      </c>
      <c r="B15" s="21" t="s">
        <v>61</v>
      </c>
      <c r="C15" s="21"/>
      <c r="D15" s="21"/>
      <c r="E15" s="44">
        <f>E16+E23+E34+E38</f>
        <v>15929400</v>
      </c>
      <c r="F15" s="44">
        <f>F16+F23+F34+F38</f>
        <v>15929400</v>
      </c>
    </row>
    <row r="16" spans="1:6" s="25" customFormat="1" ht="46.5" customHeight="1">
      <c r="A16" s="60" t="s">
        <v>66</v>
      </c>
      <c r="B16" s="61" t="s">
        <v>67</v>
      </c>
      <c r="C16" s="62"/>
      <c r="D16" s="62"/>
      <c r="E16" s="46">
        <f>E17</f>
        <v>665100</v>
      </c>
      <c r="F16" s="46">
        <f>F17</f>
        <v>665100</v>
      </c>
    </row>
    <row r="17" spans="1:6" s="25" customFormat="1" ht="78.75">
      <c r="A17" s="14" t="s">
        <v>68</v>
      </c>
      <c r="B17" s="62" t="s">
        <v>67</v>
      </c>
      <c r="C17" s="62" t="s">
        <v>157</v>
      </c>
      <c r="D17" s="62"/>
      <c r="E17" s="46">
        <f>E18</f>
        <v>665100</v>
      </c>
      <c r="F17" s="46">
        <f>F18</f>
        <v>665100</v>
      </c>
    </row>
    <row r="18" spans="1:6" s="25" customFormat="1" ht="31.5">
      <c r="A18" s="60" t="s">
        <v>63</v>
      </c>
      <c r="B18" s="62" t="s">
        <v>67</v>
      </c>
      <c r="C18" s="62" t="s">
        <v>158</v>
      </c>
      <c r="D18" s="62"/>
      <c r="E18" s="46">
        <f>E19+E20+E21</f>
        <v>665100</v>
      </c>
      <c r="F18" s="46">
        <f>F19+F20+F21</f>
        <v>665100</v>
      </c>
    </row>
    <row r="19" spans="1:6" s="25" customFormat="1" ht="78.75">
      <c r="A19" s="60" t="s">
        <v>64</v>
      </c>
      <c r="B19" s="62" t="s">
        <v>67</v>
      </c>
      <c r="C19" s="62" t="s">
        <v>158</v>
      </c>
      <c r="D19" s="62" t="s">
        <v>65</v>
      </c>
      <c r="E19" s="46">
        <v>488000</v>
      </c>
      <c r="F19" s="46">
        <v>488000</v>
      </c>
    </row>
    <row r="20" spans="1:6" s="25" customFormat="1" ht="31.5">
      <c r="A20" s="60" t="s">
        <v>69</v>
      </c>
      <c r="B20" s="62" t="s">
        <v>67</v>
      </c>
      <c r="C20" s="62" t="s">
        <v>158</v>
      </c>
      <c r="D20" s="62" t="s">
        <v>70</v>
      </c>
      <c r="E20" s="46">
        <v>177100</v>
      </c>
      <c r="F20" s="46">
        <v>177100</v>
      </c>
    </row>
    <row r="21" spans="1:6" s="25" customFormat="1" ht="31.5" hidden="1">
      <c r="A21" s="60" t="s">
        <v>69</v>
      </c>
      <c r="B21" s="62" t="s">
        <v>67</v>
      </c>
      <c r="C21" s="62" t="s">
        <v>158</v>
      </c>
      <c r="D21" s="62" t="s">
        <v>70</v>
      </c>
      <c r="E21" s="46">
        <v>0</v>
      </c>
      <c r="F21" s="46">
        <v>0</v>
      </c>
    </row>
    <row r="22" spans="1:6" s="25" customFormat="1" ht="15.75" hidden="1">
      <c r="A22" s="60" t="s">
        <v>71</v>
      </c>
      <c r="B22" s="62" t="s">
        <v>67</v>
      </c>
      <c r="C22" s="62" t="s">
        <v>116</v>
      </c>
      <c r="D22" s="62" t="s">
        <v>72</v>
      </c>
      <c r="E22" s="46"/>
      <c r="F22" s="46"/>
    </row>
    <row r="23" spans="1:6" ht="63">
      <c r="A23" s="60" t="s">
        <v>73</v>
      </c>
      <c r="B23" s="62" t="s">
        <v>74</v>
      </c>
      <c r="C23" s="62"/>
      <c r="D23" s="62"/>
      <c r="E23" s="45">
        <f>E24</f>
        <v>13987200</v>
      </c>
      <c r="F23" s="45">
        <f>F24</f>
        <v>13987200</v>
      </c>
    </row>
    <row r="24" spans="1:6" ht="63">
      <c r="A24" s="14" t="s">
        <v>213</v>
      </c>
      <c r="B24" s="62" t="s">
        <v>74</v>
      </c>
      <c r="C24" s="62" t="s">
        <v>119</v>
      </c>
      <c r="D24" s="62"/>
      <c r="E24" s="46">
        <f>E25+E30+E32</f>
        <v>13987200</v>
      </c>
      <c r="F24" s="46">
        <f>F25+F30+F32</f>
        <v>13987200</v>
      </c>
    </row>
    <row r="25" spans="1:6" ht="31.5">
      <c r="A25" s="60" t="s">
        <v>63</v>
      </c>
      <c r="B25" s="62" t="s">
        <v>74</v>
      </c>
      <c r="C25" s="62" t="s">
        <v>117</v>
      </c>
      <c r="D25" s="62"/>
      <c r="E25" s="46">
        <f>E26+E27+E28+E29</f>
        <v>13148600</v>
      </c>
      <c r="F25" s="46">
        <f>F26+F27+F28+F29</f>
        <v>13148600</v>
      </c>
    </row>
    <row r="26" spans="1:6" ht="78.75">
      <c r="A26" s="60" t="s">
        <v>64</v>
      </c>
      <c r="B26" s="62" t="s">
        <v>74</v>
      </c>
      <c r="C26" s="62" t="s">
        <v>117</v>
      </c>
      <c r="D26" s="62" t="s">
        <v>65</v>
      </c>
      <c r="E26" s="46">
        <v>8967100</v>
      </c>
      <c r="F26" s="46">
        <v>8967100</v>
      </c>
    </row>
    <row r="27" spans="1:6" ht="31.5">
      <c r="A27" s="60" t="s">
        <v>69</v>
      </c>
      <c r="B27" s="62" t="s">
        <v>74</v>
      </c>
      <c r="C27" s="62" t="s">
        <v>117</v>
      </c>
      <c r="D27" s="62" t="s">
        <v>70</v>
      </c>
      <c r="E27" s="46">
        <f>4094500+78500</f>
        <v>4173000</v>
      </c>
      <c r="F27" s="46">
        <f>4094500+78500</f>
        <v>4173000</v>
      </c>
    </row>
    <row r="28" spans="1:6" ht="15.75">
      <c r="A28" s="60" t="s">
        <v>75</v>
      </c>
      <c r="B28" s="62" t="s">
        <v>74</v>
      </c>
      <c r="C28" s="62" t="s">
        <v>117</v>
      </c>
      <c r="D28" s="62" t="s">
        <v>76</v>
      </c>
      <c r="E28" s="46"/>
      <c r="F28" s="46"/>
    </row>
    <row r="29" spans="1:6" ht="15.75">
      <c r="A29" s="60" t="s">
        <v>71</v>
      </c>
      <c r="B29" s="62" t="s">
        <v>74</v>
      </c>
      <c r="C29" s="62" t="s">
        <v>117</v>
      </c>
      <c r="D29" s="62" t="s">
        <v>72</v>
      </c>
      <c r="E29" s="46">
        <v>8500</v>
      </c>
      <c r="F29" s="46">
        <v>8500</v>
      </c>
    </row>
    <row r="30" spans="1:6" ht="47.25">
      <c r="A30" s="60" t="s">
        <v>77</v>
      </c>
      <c r="B30" s="62" t="s">
        <v>74</v>
      </c>
      <c r="C30" s="62" t="s">
        <v>118</v>
      </c>
      <c r="D30" s="62"/>
      <c r="E30" s="46">
        <f>E31</f>
        <v>664600</v>
      </c>
      <c r="F30" s="46">
        <f>F31</f>
        <v>664600</v>
      </c>
    </row>
    <row r="31" spans="1:6" ht="78.75">
      <c r="A31" s="60" t="s">
        <v>64</v>
      </c>
      <c r="B31" s="62" t="s">
        <v>74</v>
      </c>
      <c r="C31" s="62" t="s">
        <v>118</v>
      </c>
      <c r="D31" s="62" t="s">
        <v>65</v>
      </c>
      <c r="E31" s="46">
        <v>664600</v>
      </c>
      <c r="F31" s="46">
        <v>664600</v>
      </c>
    </row>
    <row r="32" spans="1:6" ht="47.25">
      <c r="A32" s="60" t="s">
        <v>248</v>
      </c>
      <c r="B32" s="62" t="s">
        <v>74</v>
      </c>
      <c r="C32" s="62" t="s">
        <v>247</v>
      </c>
      <c r="D32" s="62"/>
      <c r="E32" s="46">
        <f>E33</f>
        <v>174000</v>
      </c>
      <c r="F32" s="46">
        <f>F33</f>
        <v>174000</v>
      </c>
    </row>
    <row r="33" spans="1:6" ht="31.5">
      <c r="A33" s="60" t="s">
        <v>69</v>
      </c>
      <c r="B33" s="62" t="s">
        <v>74</v>
      </c>
      <c r="C33" s="62" t="s">
        <v>247</v>
      </c>
      <c r="D33" s="62" t="s">
        <v>70</v>
      </c>
      <c r="E33" s="46">
        <v>174000</v>
      </c>
      <c r="F33" s="46">
        <v>174000</v>
      </c>
    </row>
    <row r="34" spans="1:6" ht="15.75">
      <c r="A34" s="60" t="s">
        <v>78</v>
      </c>
      <c r="B34" s="62" t="s">
        <v>79</v>
      </c>
      <c r="C34" s="62"/>
      <c r="D34" s="62"/>
      <c r="E34" s="45">
        <f aca="true" t="shared" si="0" ref="E34:F36">E35</f>
        <v>50000</v>
      </c>
      <c r="F34" s="45">
        <f t="shared" si="0"/>
        <v>50000</v>
      </c>
    </row>
    <row r="35" spans="1:6" ht="63">
      <c r="A35" s="14" t="s">
        <v>213</v>
      </c>
      <c r="B35" s="62" t="s">
        <v>79</v>
      </c>
      <c r="C35" s="62" t="s">
        <v>119</v>
      </c>
      <c r="D35" s="62"/>
      <c r="E35" s="46">
        <f t="shared" si="0"/>
        <v>50000</v>
      </c>
      <c r="F35" s="46">
        <f t="shared" si="0"/>
        <v>50000</v>
      </c>
    </row>
    <row r="36" spans="1:6" ht="15.75">
      <c r="A36" s="60" t="s">
        <v>80</v>
      </c>
      <c r="B36" s="62" t="s">
        <v>79</v>
      </c>
      <c r="C36" s="62" t="s">
        <v>259</v>
      </c>
      <c r="D36" s="62"/>
      <c r="E36" s="46">
        <f t="shared" si="0"/>
        <v>50000</v>
      </c>
      <c r="F36" s="46">
        <f t="shared" si="0"/>
        <v>50000</v>
      </c>
    </row>
    <row r="37" spans="1:6" ht="15.75">
      <c r="A37" s="60" t="s">
        <v>71</v>
      </c>
      <c r="B37" s="62" t="s">
        <v>79</v>
      </c>
      <c r="C37" s="62" t="s">
        <v>259</v>
      </c>
      <c r="D37" s="62" t="s">
        <v>72</v>
      </c>
      <c r="E37" s="46">
        <v>50000</v>
      </c>
      <c r="F37" s="46">
        <v>50000</v>
      </c>
    </row>
    <row r="38" spans="1:6" ht="15.75">
      <c r="A38" s="60" t="s">
        <v>81</v>
      </c>
      <c r="B38" s="62" t="s">
        <v>82</v>
      </c>
      <c r="C38" s="62"/>
      <c r="D38" s="62"/>
      <c r="E38" s="45">
        <f>E39</f>
        <v>1227100</v>
      </c>
      <c r="F38" s="45">
        <f>F39</f>
        <v>1227100</v>
      </c>
    </row>
    <row r="39" spans="1:6" ht="78.75">
      <c r="A39" s="63" t="s">
        <v>214</v>
      </c>
      <c r="B39" s="62" t="s">
        <v>82</v>
      </c>
      <c r="C39" s="62" t="s">
        <v>121</v>
      </c>
      <c r="D39" s="62"/>
      <c r="E39" s="46">
        <f>E40+E42</f>
        <v>1227100</v>
      </c>
      <c r="F39" s="46">
        <f>F40+F42</f>
        <v>1227100</v>
      </c>
    </row>
    <row r="40" spans="1:6" ht="47.25">
      <c r="A40" s="64" t="s">
        <v>83</v>
      </c>
      <c r="B40" s="62" t="s">
        <v>82</v>
      </c>
      <c r="C40" s="62" t="s">
        <v>120</v>
      </c>
      <c r="D40" s="62"/>
      <c r="E40" s="46">
        <f>E41</f>
        <v>300000</v>
      </c>
      <c r="F40" s="46">
        <f>F41</f>
        <v>300000</v>
      </c>
    </row>
    <row r="41" spans="1:6" ht="31.5">
      <c r="A41" s="64" t="s">
        <v>69</v>
      </c>
      <c r="B41" s="62" t="s">
        <v>82</v>
      </c>
      <c r="C41" s="62" t="s">
        <v>120</v>
      </c>
      <c r="D41" s="62" t="s">
        <v>70</v>
      </c>
      <c r="E41" s="46">
        <v>300000</v>
      </c>
      <c r="F41" s="46">
        <v>300000</v>
      </c>
    </row>
    <row r="42" spans="1:6" ht="15.75">
      <c r="A42" s="60" t="s">
        <v>123</v>
      </c>
      <c r="B42" s="62" t="s">
        <v>82</v>
      </c>
      <c r="C42" s="62" t="s">
        <v>122</v>
      </c>
      <c r="D42" s="62"/>
      <c r="E42" s="46">
        <f>E43+E44</f>
        <v>927100</v>
      </c>
      <c r="F42" s="46">
        <f>F43+F44</f>
        <v>927100</v>
      </c>
    </row>
    <row r="43" spans="1:6" ht="31.5">
      <c r="A43" s="60" t="s">
        <v>69</v>
      </c>
      <c r="B43" s="62" t="s">
        <v>82</v>
      </c>
      <c r="C43" s="62" t="s">
        <v>122</v>
      </c>
      <c r="D43" s="62" t="s">
        <v>70</v>
      </c>
      <c r="E43" s="46">
        <v>891300</v>
      </c>
      <c r="F43" s="46">
        <v>891300</v>
      </c>
    </row>
    <row r="44" spans="1:6" ht="15.75">
      <c r="A44" s="60" t="s">
        <v>71</v>
      </c>
      <c r="B44" s="62" t="s">
        <v>82</v>
      </c>
      <c r="C44" s="62" t="s">
        <v>122</v>
      </c>
      <c r="D44" s="62" t="s">
        <v>72</v>
      </c>
      <c r="E44" s="46">
        <v>35800</v>
      </c>
      <c r="F44" s="46">
        <v>35800</v>
      </c>
    </row>
    <row r="45" spans="1:6" ht="31.5">
      <c r="A45" s="15" t="s">
        <v>126</v>
      </c>
      <c r="B45" s="16" t="s">
        <v>124</v>
      </c>
      <c r="C45" s="16"/>
      <c r="D45" s="16"/>
      <c r="E45" s="45">
        <f>E46+E50</f>
        <v>471000</v>
      </c>
      <c r="F45" s="45">
        <f>F46+F50</f>
        <v>471000</v>
      </c>
    </row>
    <row r="46" spans="1:6" s="20" customFormat="1" ht="47.25">
      <c r="A46" s="60" t="s">
        <v>252</v>
      </c>
      <c r="B46" s="62" t="s">
        <v>249</v>
      </c>
      <c r="C46" s="62"/>
      <c r="D46" s="62"/>
      <c r="E46" s="46">
        <f aca="true" t="shared" si="1" ref="E46:F48">E47</f>
        <v>0</v>
      </c>
      <c r="F46" s="46">
        <f t="shared" si="1"/>
        <v>0</v>
      </c>
    </row>
    <row r="47" spans="1:6" ht="47.25">
      <c r="A47" s="14" t="s">
        <v>255</v>
      </c>
      <c r="B47" s="62" t="s">
        <v>249</v>
      </c>
      <c r="C47" s="62" t="s">
        <v>254</v>
      </c>
      <c r="D47" s="62"/>
      <c r="E47" s="46">
        <f t="shared" si="1"/>
        <v>0</v>
      </c>
      <c r="F47" s="46">
        <f t="shared" si="1"/>
        <v>0</v>
      </c>
    </row>
    <row r="48" spans="1:6" ht="31.5">
      <c r="A48" s="60" t="s">
        <v>251</v>
      </c>
      <c r="B48" s="62" t="s">
        <v>249</v>
      </c>
      <c r="C48" s="62" t="s">
        <v>250</v>
      </c>
      <c r="D48" s="62"/>
      <c r="E48" s="46">
        <f t="shared" si="1"/>
        <v>0</v>
      </c>
      <c r="F48" s="46">
        <f t="shared" si="1"/>
        <v>0</v>
      </c>
    </row>
    <row r="49" spans="1:6" ht="31.5">
      <c r="A49" s="60" t="s">
        <v>69</v>
      </c>
      <c r="B49" s="62" t="s">
        <v>249</v>
      </c>
      <c r="C49" s="62" t="s">
        <v>250</v>
      </c>
      <c r="D49" s="62" t="s">
        <v>70</v>
      </c>
      <c r="E49" s="46"/>
      <c r="F49" s="46"/>
    </row>
    <row r="50" spans="1:6" ht="31.5">
      <c r="A50" s="60" t="s">
        <v>253</v>
      </c>
      <c r="B50" s="62" t="s">
        <v>125</v>
      </c>
      <c r="C50" s="62"/>
      <c r="D50" s="62"/>
      <c r="E50" s="46">
        <f aca="true" t="shared" si="2" ref="E50:F52">E51</f>
        <v>471000</v>
      </c>
      <c r="F50" s="46">
        <f t="shared" si="2"/>
        <v>471000</v>
      </c>
    </row>
    <row r="51" spans="1:6" ht="47.25">
      <c r="A51" s="14" t="s">
        <v>215</v>
      </c>
      <c r="B51" s="62" t="s">
        <v>125</v>
      </c>
      <c r="C51" s="62" t="s">
        <v>212</v>
      </c>
      <c r="D51" s="62"/>
      <c r="E51" s="46">
        <f t="shared" si="2"/>
        <v>471000</v>
      </c>
      <c r="F51" s="46">
        <f t="shared" si="2"/>
        <v>471000</v>
      </c>
    </row>
    <row r="52" spans="1:6" ht="31.5">
      <c r="A52" s="60" t="s">
        <v>154</v>
      </c>
      <c r="B52" s="62" t="s">
        <v>125</v>
      </c>
      <c r="C52" s="62" t="s">
        <v>211</v>
      </c>
      <c r="D52" s="62"/>
      <c r="E52" s="46">
        <f t="shared" si="2"/>
        <v>471000</v>
      </c>
      <c r="F52" s="46">
        <f t="shared" si="2"/>
        <v>471000</v>
      </c>
    </row>
    <row r="53" spans="1:6" ht="31.5">
      <c r="A53" s="60" t="s">
        <v>69</v>
      </c>
      <c r="B53" s="62" t="s">
        <v>125</v>
      </c>
      <c r="C53" s="62" t="s">
        <v>211</v>
      </c>
      <c r="D53" s="62" t="s">
        <v>70</v>
      </c>
      <c r="E53" s="46">
        <v>471000</v>
      </c>
      <c r="F53" s="46">
        <v>471000</v>
      </c>
    </row>
    <row r="54" spans="1:6" ht="15.75">
      <c r="A54" s="15" t="s">
        <v>84</v>
      </c>
      <c r="B54" s="16" t="s">
        <v>85</v>
      </c>
      <c r="C54" s="16"/>
      <c r="D54" s="16"/>
      <c r="E54" s="45">
        <f>E55+E59</f>
        <v>30863800</v>
      </c>
      <c r="F54" s="45">
        <f>F55+F59</f>
        <v>29185600</v>
      </c>
    </row>
    <row r="55" spans="1:6" ht="15.75">
      <c r="A55" s="60" t="s">
        <v>86</v>
      </c>
      <c r="B55" s="62" t="s">
        <v>87</v>
      </c>
      <c r="C55" s="62"/>
      <c r="D55" s="62"/>
      <c r="E55" s="46">
        <f aca="true" t="shared" si="3" ref="E55:F57">E56</f>
        <v>27563800</v>
      </c>
      <c r="F55" s="46">
        <f t="shared" si="3"/>
        <v>25885600</v>
      </c>
    </row>
    <row r="56" spans="1:6" ht="63">
      <c r="A56" s="14" t="s">
        <v>216</v>
      </c>
      <c r="B56" s="62" t="s">
        <v>87</v>
      </c>
      <c r="C56" s="62" t="s">
        <v>128</v>
      </c>
      <c r="D56" s="62"/>
      <c r="E56" s="46">
        <f t="shared" si="3"/>
        <v>27563800</v>
      </c>
      <c r="F56" s="46">
        <f t="shared" si="3"/>
        <v>25885600</v>
      </c>
    </row>
    <row r="57" spans="1:6" ht="15.75">
      <c r="A57" s="60" t="s">
        <v>86</v>
      </c>
      <c r="B57" s="62" t="s">
        <v>87</v>
      </c>
      <c r="C57" s="62" t="s">
        <v>127</v>
      </c>
      <c r="D57" s="62"/>
      <c r="E57" s="46">
        <f t="shared" si="3"/>
        <v>27563800</v>
      </c>
      <c r="F57" s="46">
        <f t="shared" si="3"/>
        <v>25885600</v>
      </c>
    </row>
    <row r="58" spans="1:6" ht="31.5">
      <c r="A58" s="60" t="s">
        <v>69</v>
      </c>
      <c r="B58" s="62" t="s">
        <v>87</v>
      </c>
      <c r="C58" s="62" t="s">
        <v>127</v>
      </c>
      <c r="D58" s="62" t="s">
        <v>70</v>
      </c>
      <c r="E58" s="46">
        <v>27563800</v>
      </c>
      <c r="F58" s="46">
        <v>25885600</v>
      </c>
    </row>
    <row r="59" spans="1:6" ht="15.75">
      <c r="A59" s="60" t="s">
        <v>166</v>
      </c>
      <c r="B59" s="62" t="s">
        <v>88</v>
      </c>
      <c r="C59" s="62"/>
      <c r="D59" s="62"/>
      <c r="E59" s="46">
        <f>E60+E63</f>
        <v>3300000</v>
      </c>
      <c r="F59" s="46">
        <f>F60+F63</f>
        <v>3300000</v>
      </c>
    </row>
    <row r="60" spans="1:6" ht="63">
      <c r="A60" s="14" t="s">
        <v>219</v>
      </c>
      <c r="B60" s="62" t="s">
        <v>88</v>
      </c>
      <c r="C60" s="62" t="s">
        <v>129</v>
      </c>
      <c r="D60" s="62"/>
      <c r="E60" s="46">
        <f>E61</f>
        <v>1000000</v>
      </c>
      <c r="F60" s="46">
        <f>F61</f>
        <v>1000000</v>
      </c>
    </row>
    <row r="61" spans="1:6" ht="47.25">
      <c r="A61" s="60" t="s">
        <v>218</v>
      </c>
      <c r="B61" s="62" t="s">
        <v>88</v>
      </c>
      <c r="C61" s="62" t="s">
        <v>217</v>
      </c>
      <c r="D61" s="62"/>
      <c r="E61" s="46">
        <f>E62</f>
        <v>1000000</v>
      </c>
      <c r="F61" s="46">
        <f>F62</f>
        <v>1000000</v>
      </c>
    </row>
    <row r="62" spans="1:6" ht="15.75">
      <c r="A62" s="60" t="s">
        <v>71</v>
      </c>
      <c r="B62" s="62" t="s">
        <v>88</v>
      </c>
      <c r="C62" s="62" t="s">
        <v>217</v>
      </c>
      <c r="D62" s="62" t="s">
        <v>72</v>
      </c>
      <c r="E62" s="46">
        <v>1000000</v>
      </c>
      <c r="F62" s="46">
        <v>1000000</v>
      </c>
    </row>
    <row r="63" spans="1:6" ht="63">
      <c r="A63" s="14" t="s">
        <v>220</v>
      </c>
      <c r="B63" s="62" t="s">
        <v>88</v>
      </c>
      <c r="C63" s="62" t="s">
        <v>165</v>
      </c>
      <c r="D63" s="62"/>
      <c r="E63" s="46">
        <f>E64+E66</f>
        <v>2300000</v>
      </c>
      <c r="F63" s="46">
        <f>F64+F66</f>
        <v>2300000</v>
      </c>
    </row>
    <row r="64" spans="1:6" ht="15.75">
      <c r="A64" s="60" t="s">
        <v>101</v>
      </c>
      <c r="B64" s="62" t="s">
        <v>88</v>
      </c>
      <c r="C64" s="62" t="s">
        <v>164</v>
      </c>
      <c r="D64" s="62"/>
      <c r="E64" s="46">
        <f>E65</f>
        <v>2000000</v>
      </c>
      <c r="F64" s="46">
        <f>F65</f>
        <v>2000000</v>
      </c>
    </row>
    <row r="65" spans="1:6" ht="15.75">
      <c r="A65" s="60" t="s">
        <v>102</v>
      </c>
      <c r="B65" s="62" t="s">
        <v>88</v>
      </c>
      <c r="C65" s="62" t="s">
        <v>164</v>
      </c>
      <c r="D65" s="62" t="s">
        <v>103</v>
      </c>
      <c r="E65" s="46">
        <v>2000000</v>
      </c>
      <c r="F65" s="46">
        <v>2000000</v>
      </c>
    </row>
    <row r="66" spans="1:6" ht="15.75">
      <c r="A66" s="60" t="s">
        <v>222</v>
      </c>
      <c r="B66" s="62" t="s">
        <v>88</v>
      </c>
      <c r="C66" s="62" t="s">
        <v>221</v>
      </c>
      <c r="D66" s="62"/>
      <c r="E66" s="46">
        <f>E67</f>
        <v>300000</v>
      </c>
      <c r="F66" s="46">
        <f>F67</f>
        <v>300000</v>
      </c>
    </row>
    <row r="67" spans="1:6" ht="31.5" hidden="1">
      <c r="A67" s="60" t="s">
        <v>69</v>
      </c>
      <c r="B67" s="62" t="s">
        <v>88</v>
      </c>
      <c r="C67" s="62" t="s">
        <v>221</v>
      </c>
      <c r="D67" s="62" t="s">
        <v>70</v>
      </c>
      <c r="E67" s="46">
        <v>300000</v>
      </c>
      <c r="F67" s="46">
        <v>300000</v>
      </c>
    </row>
    <row r="68" spans="1:6" ht="15.75" hidden="1">
      <c r="A68" s="15" t="s">
        <v>89</v>
      </c>
      <c r="B68" s="16" t="s">
        <v>90</v>
      </c>
      <c r="C68" s="16"/>
      <c r="D68" s="16"/>
      <c r="E68" s="45">
        <f>E69+E76+E80</f>
        <v>33030300</v>
      </c>
      <c r="F68" s="45">
        <f>F69+F76+F80</f>
        <v>33030300</v>
      </c>
    </row>
    <row r="69" spans="1:6" ht="15.75" hidden="1">
      <c r="A69" s="25" t="s">
        <v>91</v>
      </c>
      <c r="B69" s="62" t="s">
        <v>92</v>
      </c>
      <c r="C69" s="62"/>
      <c r="D69" s="62"/>
      <c r="E69" s="46">
        <f>E70</f>
        <v>1430800</v>
      </c>
      <c r="F69" s="46">
        <f>F70</f>
        <v>1430800</v>
      </c>
    </row>
    <row r="70" spans="1:6" ht="78.75">
      <c r="A70" s="14" t="s">
        <v>93</v>
      </c>
      <c r="B70" s="62" t="s">
        <v>92</v>
      </c>
      <c r="C70" s="62" t="s">
        <v>133</v>
      </c>
      <c r="D70" s="62"/>
      <c r="E70" s="46">
        <f>E71+E74</f>
        <v>1430800</v>
      </c>
      <c r="F70" s="46">
        <f>F71+F74</f>
        <v>1430800</v>
      </c>
    </row>
    <row r="71" spans="1:6" ht="15.75">
      <c r="A71" s="60" t="s">
        <v>131</v>
      </c>
      <c r="B71" s="62" t="s">
        <v>92</v>
      </c>
      <c r="C71" s="62" t="s">
        <v>130</v>
      </c>
      <c r="D71" s="62"/>
      <c r="E71" s="46">
        <f>SUM(E72:E73)</f>
        <v>0</v>
      </c>
      <c r="F71" s="46">
        <f>SUM(F72:F73)</f>
        <v>0</v>
      </c>
    </row>
    <row r="72" spans="1:6" ht="31.5">
      <c r="A72" s="60" t="s">
        <v>69</v>
      </c>
      <c r="B72" s="62" t="s">
        <v>92</v>
      </c>
      <c r="C72" s="62" t="s">
        <v>130</v>
      </c>
      <c r="D72" s="62" t="s">
        <v>70</v>
      </c>
      <c r="E72" s="46"/>
      <c r="F72" s="46"/>
    </row>
    <row r="73" spans="1:6" ht="15.75">
      <c r="A73" s="60" t="s">
        <v>71</v>
      </c>
      <c r="B73" s="62" t="s">
        <v>92</v>
      </c>
      <c r="C73" s="62" t="s">
        <v>130</v>
      </c>
      <c r="D73" s="62" t="s">
        <v>72</v>
      </c>
      <c r="E73" s="46"/>
      <c r="F73" s="46"/>
    </row>
    <row r="74" spans="1:6" ht="47.25">
      <c r="A74" s="60" t="s">
        <v>109</v>
      </c>
      <c r="B74" s="62" t="s">
        <v>92</v>
      </c>
      <c r="C74" s="62" t="s">
        <v>132</v>
      </c>
      <c r="D74" s="62"/>
      <c r="E74" s="46">
        <f>E75</f>
        <v>1430800</v>
      </c>
      <c r="F74" s="46">
        <f>F75</f>
        <v>1430800</v>
      </c>
    </row>
    <row r="75" spans="1:6" ht="31.5">
      <c r="A75" s="60" t="s">
        <v>69</v>
      </c>
      <c r="B75" s="62" t="s">
        <v>92</v>
      </c>
      <c r="C75" s="62" t="s">
        <v>132</v>
      </c>
      <c r="D75" s="62" t="s">
        <v>70</v>
      </c>
      <c r="E75" s="46">
        <v>1430800</v>
      </c>
      <c r="F75" s="46">
        <v>1430800</v>
      </c>
    </row>
    <row r="76" spans="1:6" ht="15.75">
      <c r="A76" s="60" t="s">
        <v>94</v>
      </c>
      <c r="B76" s="62" t="s">
        <v>95</v>
      </c>
      <c r="C76" s="62"/>
      <c r="D76" s="62"/>
      <c r="E76" s="46">
        <f>E77</f>
        <v>0</v>
      </c>
      <c r="F76" s="46">
        <f>F77</f>
        <v>0</v>
      </c>
    </row>
    <row r="77" spans="1:6" ht="78.75">
      <c r="A77" s="14" t="s">
        <v>93</v>
      </c>
      <c r="B77" s="62" t="s">
        <v>95</v>
      </c>
      <c r="C77" s="62" t="s">
        <v>133</v>
      </c>
      <c r="D77" s="62"/>
      <c r="E77" s="46">
        <f>E78</f>
        <v>0</v>
      </c>
      <c r="F77" s="46">
        <f>F78</f>
        <v>0</v>
      </c>
    </row>
    <row r="78" spans="1:6" ht="15.75">
      <c r="A78" s="60" t="s">
        <v>135</v>
      </c>
      <c r="B78" s="62" t="s">
        <v>95</v>
      </c>
      <c r="C78" s="62" t="s">
        <v>134</v>
      </c>
      <c r="D78" s="62"/>
      <c r="E78" s="46">
        <f>SUM(E79:E79)</f>
        <v>0</v>
      </c>
      <c r="F78" s="46">
        <f>SUM(F79:F79)</f>
        <v>0</v>
      </c>
    </row>
    <row r="79" spans="1:6" ht="31.5">
      <c r="A79" s="60" t="s">
        <v>69</v>
      </c>
      <c r="B79" s="62" t="s">
        <v>95</v>
      </c>
      <c r="C79" s="62" t="s">
        <v>134</v>
      </c>
      <c r="D79" s="62" t="s">
        <v>70</v>
      </c>
      <c r="E79" s="46"/>
      <c r="F79" s="46"/>
    </row>
    <row r="80" spans="1:6" ht="15.75">
      <c r="A80" s="60" t="s">
        <v>96</v>
      </c>
      <c r="B80" s="62" t="s">
        <v>97</v>
      </c>
      <c r="C80" s="62"/>
      <c r="D80" s="62"/>
      <c r="E80" s="46">
        <f>E81</f>
        <v>31599500</v>
      </c>
      <c r="F80" s="46">
        <f>F81</f>
        <v>31599500</v>
      </c>
    </row>
    <row r="81" spans="1:6" ht="78.75" hidden="1">
      <c r="A81" s="14" t="s">
        <v>93</v>
      </c>
      <c r="B81" s="62" t="s">
        <v>97</v>
      </c>
      <c r="C81" s="62" t="s">
        <v>133</v>
      </c>
      <c r="D81" s="62"/>
      <c r="E81" s="46">
        <f>E82+E84+E86</f>
        <v>31599500</v>
      </c>
      <c r="F81" s="46">
        <f>F82+F84+F86</f>
        <v>31599500</v>
      </c>
    </row>
    <row r="82" spans="1:6" ht="31.5" hidden="1">
      <c r="A82" s="60" t="s">
        <v>98</v>
      </c>
      <c r="B82" s="62" t="s">
        <v>97</v>
      </c>
      <c r="C82" s="62" t="s">
        <v>136</v>
      </c>
      <c r="D82" s="62"/>
      <c r="E82" s="46">
        <f>E83</f>
        <v>29590600</v>
      </c>
      <c r="F82" s="46">
        <f>F83</f>
        <v>29590600</v>
      </c>
    </row>
    <row r="83" spans="1:6" ht="31.5">
      <c r="A83" s="60" t="s">
        <v>69</v>
      </c>
      <c r="B83" s="62" t="s">
        <v>97</v>
      </c>
      <c r="C83" s="62" t="s">
        <v>136</v>
      </c>
      <c r="D83" s="62" t="s">
        <v>70</v>
      </c>
      <c r="E83" s="46">
        <v>29590600</v>
      </c>
      <c r="F83" s="46">
        <v>29590600</v>
      </c>
    </row>
    <row r="84" spans="1:6" ht="47.25">
      <c r="A84" s="60" t="s">
        <v>138</v>
      </c>
      <c r="B84" s="62" t="s">
        <v>97</v>
      </c>
      <c r="C84" s="62" t="s">
        <v>137</v>
      </c>
      <c r="D84" s="62"/>
      <c r="E84" s="46">
        <f>E85</f>
        <v>0</v>
      </c>
      <c r="F84" s="46">
        <f>F85</f>
        <v>0</v>
      </c>
    </row>
    <row r="85" spans="1:6" ht="31.5">
      <c r="A85" s="60" t="s">
        <v>112</v>
      </c>
      <c r="B85" s="62" t="s">
        <v>97</v>
      </c>
      <c r="C85" s="62" t="s">
        <v>137</v>
      </c>
      <c r="D85" s="62" t="s">
        <v>111</v>
      </c>
      <c r="E85" s="46"/>
      <c r="F85" s="46"/>
    </row>
    <row r="86" spans="1:6" ht="59.25" customHeight="1" hidden="1">
      <c r="A86" s="60" t="s">
        <v>145</v>
      </c>
      <c r="B86" s="62" t="s">
        <v>97</v>
      </c>
      <c r="C86" s="62" t="s">
        <v>142</v>
      </c>
      <c r="D86" s="62"/>
      <c r="E86" s="46">
        <f>SUM(E87:E88)</f>
        <v>2008900</v>
      </c>
      <c r="F86" s="46">
        <f>SUM(F87:F88)</f>
        <v>2008900</v>
      </c>
    </row>
    <row r="87" spans="1:6" ht="78.75" hidden="1">
      <c r="A87" s="60" t="s">
        <v>64</v>
      </c>
      <c r="B87" s="62" t="s">
        <v>97</v>
      </c>
      <c r="C87" s="62" t="s">
        <v>142</v>
      </c>
      <c r="D87" s="62" t="s">
        <v>65</v>
      </c>
      <c r="E87" s="46">
        <v>700900</v>
      </c>
      <c r="F87" s="46">
        <v>700900</v>
      </c>
    </row>
    <row r="88" spans="1:6" ht="31.5" hidden="1">
      <c r="A88" s="60" t="s">
        <v>69</v>
      </c>
      <c r="B88" s="62" t="s">
        <v>97</v>
      </c>
      <c r="C88" s="62" t="s">
        <v>142</v>
      </c>
      <c r="D88" s="62" t="s">
        <v>70</v>
      </c>
      <c r="E88" s="46">
        <v>1308000</v>
      </c>
      <c r="F88" s="46">
        <v>1308000</v>
      </c>
    </row>
    <row r="89" spans="1:6" s="20" customFormat="1" ht="15.75">
      <c r="A89" s="15" t="s">
        <v>172</v>
      </c>
      <c r="B89" s="16" t="s">
        <v>167</v>
      </c>
      <c r="C89" s="16"/>
      <c r="D89" s="16"/>
      <c r="E89" s="45">
        <f aca="true" t="shared" si="4" ref="E89:F92">E90</f>
        <v>3500000</v>
      </c>
      <c r="F89" s="45">
        <f t="shared" si="4"/>
        <v>3500000</v>
      </c>
    </row>
    <row r="90" spans="1:6" ht="15.75">
      <c r="A90" s="60" t="s">
        <v>171</v>
      </c>
      <c r="B90" s="62" t="s">
        <v>168</v>
      </c>
      <c r="C90" s="62"/>
      <c r="D90" s="62"/>
      <c r="E90" s="46">
        <f t="shared" si="4"/>
        <v>3500000</v>
      </c>
      <c r="F90" s="46">
        <f t="shared" si="4"/>
        <v>3500000</v>
      </c>
    </row>
    <row r="91" spans="1:6" s="33" customFormat="1" ht="63">
      <c r="A91" s="14" t="s">
        <v>174</v>
      </c>
      <c r="B91" s="62" t="s">
        <v>168</v>
      </c>
      <c r="C91" s="62" t="s">
        <v>173</v>
      </c>
      <c r="D91" s="62"/>
      <c r="E91" s="46">
        <f t="shared" si="4"/>
        <v>3500000</v>
      </c>
      <c r="F91" s="46">
        <f t="shared" si="4"/>
        <v>3500000</v>
      </c>
    </row>
    <row r="92" spans="1:6" ht="18" customHeight="1">
      <c r="A92" s="60" t="s">
        <v>170</v>
      </c>
      <c r="B92" s="62" t="s">
        <v>168</v>
      </c>
      <c r="C92" s="62" t="s">
        <v>169</v>
      </c>
      <c r="D92" s="62"/>
      <c r="E92" s="46">
        <f t="shared" si="4"/>
        <v>3500000</v>
      </c>
      <c r="F92" s="46">
        <f t="shared" si="4"/>
        <v>3500000</v>
      </c>
    </row>
    <row r="93" spans="1:6" ht="31.5">
      <c r="A93" s="60" t="s">
        <v>69</v>
      </c>
      <c r="B93" s="62" t="s">
        <v>168</v>
      </c>
      <c r="C93" s="62" t="s">
        <v>169</v>
      </c>
      <c r="D93" s="62" t="s">
        <v>70</v>
      </c>
      <c r="E93" s="46">
        <v>3500000</v>
      </c>
      <c r="F93" s="46">
        <v>3500000</v>
      </c>
    </row>
    <row r="94" spans="1:6" ht="15.75">
      <c r="A94" s="15" t="s">
        <v>149</v>
      </c>
      <c r="B94" s="16" t="s">
        <v>148</v>
      </c>
      <c r="C94" s="16"/>
      <c r="D94" s="16"/>
      <c r="E94" s="45">
        <f>E95+E99</f>
        <v>619100</v>
      </c>
      <c r="F94" s="45">
        <f>F95+F99</f>
        <v>619100</v>
      </c>
    </row>
    <row r="95" spans="1:6" ht="15.75">
      <c r="A95" s="60" t="s">
        <v>147</v>
      </c>
      <c r="B95" s="62" t="s">
        <v>146</v>
      </c>
      <c r="C95" s="62"/>
      <c r="D95" s="62"/>
      <c r="E95" s="46">
        <f aca="true" t="shared" si="5" ref="E95:F97">E96</f>
        <v>619100</v>
      </c>
      <c r="F95" s="46">
        <f t="shared" si="5"/>
        <v>619100</v>
      </c>
    </row>
    <row r="96" spans="1:6" ht="63" customHeight="1">
      <c r="A96" s="14" t="s">
        <v>155</v>
      </c>
      <c r="B96" s="62" t="s">
        <v>146</v>
      </c>
      <c r="C96" s="62" t="s">
        <v>143</v>
      </c>
      <c r="D96" s="62"/>
      <c r="E96" s="46">
        <f t="shared" si="5"/>
        <v>619100</v>
      </c>
      <c r="F96" s="46">
        <f t="shared" si="5"/>
        <v>619100</v>
      </c>
    </row>
    <row r="97" spans="1:6" ht="15.75">
      <c r="A97" s="60" t="s">
        <v>101</v>
      </c>
      <c r="B97" s="62" t="s">
        <v>146</v>
      </c>
      <c r="C97" s="62" t="s">
        <v>144</v>
      </c>
      <c r="D97" s="62"/>
      <c r="E97" s="46">
        <f t="shared" si="5"/>
        <v>619100</v>
      </c>
      <c r="F97" s="46">
        <f t="shared" si="5"/>
        <v>619100</v>
      </c>
    </row>
    <row r="98" spans="1:6" ht="15.75">
      <c r="A98" s="60" t="s">
        <v>102</v>
      </c>
      <c r="B98" s="62" t="s">
        <v>146</v>
      </c>
      <c r="C98" s="62" t="s">
        <v>144</v>
      </c>
      <c r="D98" s="62" t="s">
        <v>103</v>
      </c>
      <c r="E98" s="46">
        <v>619100</v>
      </c>
      <c r="F98" s="46">
        <v>619100</v>
      </c>
    </row>
    <row r="99" spans="1:6" ht="15.75" hidden="1">
      <c r="A99" s="60" t="s">
        <v>153</v>
      </c>
      <c r="B99" s="62" t="s">
        <v>150</v>
      </c>
      <c r="C99" s="62"/>
      <c r="D99" s="62"/>
      <c r="E99" s="46">
        <f>E100</f>
        <v>0</v>
      </c>
      <c r="F99" s="46">
        <f>F100</f>
        <v>0</v>
      </c>
    </row>
    <row r="100" spans="1:6" ht="47.25" hidden="1">
      <c r="A100" s="60" t="s">
        <v>152</v>
      </c>
      <c r="B100" s="62" t="s">
        <v>150</v>
      </c>
      <c r="C100" s="62" t="s">
        <v>151</v>
      </c>
      <c r="D100" s="62"/>
      <c r="E100" s="46">
        <f>E101</f>
        <v>0</v>
      </c>
      <c r="F100" s="46">
        <f>F101</f>
        <v>0</v>
      </c>
    </row>
    <row r="101" spans="1:6" ht="15.75" hidden="1">
      <c r="A101" s="60" t="s">
        <v>75</v>
      </c>
      <c r="B101" s="62" t="s">
        <v>150</v>
      </c>
      <c r="C101" s="62" t="s">
        <v>151</v>
      </c>
      <c r="D101" s="62" t="s">
        <v>76</v>
      </c>
      <c r="E101" s="46"/>
      <c r="F101" s="46"/>
    </row>
    <row r="102" spans="1:6" ht="47.25">
      <c r="A102" s="15" t="s">
        <v>140</v>
      </c>
      <c r="B102" s="16" t="s">
        <v>99</v>
      </c>
      <c r="C102" s="16"/>
      <c r="D102" s="16"/>
      <c r="E102" s="45">
        <f aca="true" t="shared" si="6" ref="E102:F105">E103</f>
        <v>63603600</v>
      </c>
      <c r="F102" s="45">
        <f t="shared" si="6"/>
        <v>63603600</v>
      </c>
    </row>
    <row r="103" spans="1:6" ht="15.75">
      <c r="A103" s="60" t="s">
        <v>139</v>
      </c>
      <c r="B103" s="62" t="s">
        <v>100</v>
      </c>
      <c r="C103" s="62"/>
      <c r="D103" s="62"/>
      <c r="E103" s="46">
        <f t="shared" si="6"/>
        <v>63603600</v>
      </c>
      <c r="F103" s="46">
        <f t="shared" si="6"/>
        <v>63603600</v>
      </c>
    </row>
    <row r="104" spans="1:6" ht="63">
      <c r="A104" s="14" t="s">
        <v>225</v>
      </c>
      <c r="B104" s="62" t="s">
        <v>100</v>
      </c>
      <c r="C104" s="62" t="s">
        <v>224</v>
      </c>
      <c r="D104" s="62"/>
      <c r="E104" s="46">
        <f t="shared" si="6"/>
        <v>63603600</v>
      </c>
      <c r="F104" s="46">
        <f t="shared" si="6"/>
        <v>63603600</v>
      </c>
    </row>
    <row r="105" spans="1:6" ht="15.75">
      <c r="A105" s="60" t="s">
        <v>101</v>
      </c>
      <c r="B105" s="62" t="s">
        <v>100</v>
      </c>
      <c r="C105" s="62" t="s">
        <v>223</v>
      </c>
      <c r="D105" s="62"/>
      <c r="E105" s="46">
        <f t="shared" si="6"/>
        <v>63603600</v>
      </c>
      <c r="F105" s="46">
        <f t="shared" si="6"/>
        <v>63603600</v>
      </c>
    </row>
    <row r="106" spans="1:6" ht="15.75">
      <c r="A106" s="60" t="s">
        <v>102</v>
      </c>
      <c r="B106" s="62" t="s">
        <v>100</v>
      </c>
      <c r="C106" s="62" t="s">
        <v>223</v>
      </c>
      <c r="D106" s="62" t="s">
        <v>103</v>
      </c>
      <c r="E106" s="46">
        <v>63603600</v>
      </c>
      <c r="F106" s="46">
        <v>63603600</v>
      </c>
    </row>
    <row r="107" spans="1:6" s="20" customFormat="1" ht="15.75">
      <c r="A107" s="26" t="s">
        <v>104</v>
      </c>
      <c r="B107" s="23">
        <v>9999</v>
      </c>
      <c r="C107" s="23">
        <v>9999999999</v>
      </c>
      <c r="D107" s="27"/>
      <c r="E107" s="45">
        <f>E108</f>
        <v>3795000</v>
      </c>
      <c r="F107" s="45">
        <f>F108</f>
        <v>7702000</v>
      </c>
    </row>
    <row r="108" spans="1:6" ht="15.75">
      <c r="A108" s="64" t="s">
        <v>104</v>
      </c>
      <c r="B108" s="65">
        <v>9999</v>
      </c>
      <c r="C108" s="65">
        <v>9999999999</v>
      </c>
      <c r="D108" s="66"/>
      <c r="E108" s="46">
        <f>E109</f>
        <v>3795000</v>
      </c>
      <c r="F108" s="46">
        <f>F109</f>
        <v>7702000</v>
      </c>
    </row>
    <row r="109" spans="1:6" ht="15.75">
      <c r="A109" s="64" t="s">
        <v>104</v>
      </c>
      <c r="B109" s="65">
        <v>9999</v>
      </c>
      <c r="C109" s="65">
        <v>9999999999</v>
      </c>
      <c r="D109" s="65">
        <v>999</v>
      </c>
      <c r="E109" s="46">
        <v>3795000</v>
      </c>
      <c r="F109" s="46">
        <v>7702000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80" zoomScaleNormal="90" zoomScaleSheetLayoutView="80" zoomScalePageLayoutView="0" workbookViewId="0" topLeftCell="A4">
      <selection activeCell="E31" sqref="E1:H16384"/>
    </sheetView>
  </sheetViews>
  <sheetFormatPr defaultColWidth="9.140625" defaultRowHeight="15"/>
  <cols>
    <col min="1" max="1" width="55.7109375" style="25" customWidth="1"/>
    <col min="2" max="2" width="16.57421875" style="22" customWidth="1"/>
    <col min="3" max="3" width="8.28125" style="22" customWidth="1"/>
    <col min="4" max="4" width="16.8515625" style="22" customWidth="1"/>
    <col min="5" max="5" width="9.140625" style="22" customWidth="1"/>
    <col min="6" max="16384" width="9.140625" style="22" customWidth="1"/>
  </cols>
  <sheetData>
    <row r="1" spans="1:4" s="32" customFormat="1" ht="18.75">
      <c r="A1" s="74" t="s">
        <v>257</v>
      </c>
      <c r="B1" s="74"/>
      <c r="C1" s="74"/>
      <c r="D1" s="74"/>
    </row>
    <row r="2" spans="1:4" s="32" customFormat="1" ht="18.75" customHeight="1">
      <c r="A2" s="74" t="s">
        <v>2</v>
      </c>
      <c r="B2" s="74"/>
      <c r="C2" s="74"/>
      <c r="D2" s="74"/>
    </row>
    <row r="3" spans="1:4" s="32" customFormat="1" ht="18.75" customHeight="1">
      <c r="A3" s="74" t="s">
        <v>3</v>
      </c>
      <c r="B3" s="74"/>
      <c r="C3" s="74"/>
      <c r="D3" s="74"/>
    </row>
    <row r="4" spans="1:4" s="32" customFormat="1" ht="18.75">
      <c r="A4" s="74" t="str">
        <f>'Прил.4 по разд.'!A4:F4</f>
        <v>от 18 ноября 2021 года №111</v>
      </c>
      <c r="B4" s="74"/>
      <c r="C4" s="74"/>
      <c r="D4" s="74"/>
    </row>
    <row r="5" spans="1:4" s="32" customFormat="1" ht="18.75" customHeight="1">
      <c r="A5" s="74" t="s">
        <v>4</v>
      </c>
      <c r="B5" s="74"/>
      <c r="C5" s="74"/>
      <c r="D5" s="74"/>
    </row>
    <row r="6" spans="1:4" s="32" customFormat="1" ht="18.75" customHeight="1">
      <c r="A6" s="74" t="s">
        <v>3</v>
      </c>
      <c r="B6" s="74"/>
      <c r="C6" s="74"/>
      <c r="D6" s="74"/>
    </row>
    <row r="7" spans="1:4" s="32" customFormat="1" ht="18.75" customHeight="1">
      <c r="A7" s="74" t="str">
        <f>'Прил.4 по разд.'!A7:F7</f>
        <v>на 2022 год и плановый период 2023 и 2024 годов»</v>
      </c>
      <c r="B7" s="74"/>
      <c r="C7" s="74"/>
      <c r="D7" s="74"/>
    </row>
    <row r="8" spans="1:4" ht="18.75">
      <c r="A8" s="76"/>
      <c r="B8" s="76"/>
      <c r="C8" s="76"/>
      <c r="D8" s="76"/>
    </row>
    <row r="9" spans="1:4" ht="94.5" customHeight="1">
      <c r="A9" s="82" t="s">
        <v>258</v>
      </c>
      <c r="B9" s="82"/>
      <c r="C9" s="82"/>
      <c r="D9" s="82"/>
    </row>
    <row r="10" spans="1:4" s="25" customFormat="1" ht="9" customHeight="1">
      <c r="A10" s="78"/>
      <c r="B10" s="78"/>
      <c r="C10" s="78"/>
      <c r="D10" s="78"/>
    </row>
    <row r="11" spans="1:4" s="25" customFormat="1" ht="15" customHeight="1">
      <c r="A11" s="79" t="s">
        <v>55</v>
      </c>
      <c r="B11" s="79" t="s">
        <v>57</v>
      </c>
      <c r="C11" s="79" t="s">
        <v>58</v>
      </c>
      <c r="D11" s="79" t="s">
        <v>231</v>
      </c>
    </row>
    <row r="12" spans="1:4" s="25" customFormat="1" ht="35.25" customHeight="1">
      <c r="A12" s="80"/>
      <c r="B12" s="80"/>
      <c r="C12" s="80"/>
      <c r="D12" s="80"/>
    </row>
    <row r="13" spans="1:4" s="25" customFormat="1" ht="15.75">
      <c r="A13" s="17">
        <v>1</v>
      </c>
      <c r="B13" s="17">
        <v>2</v>
      </c>
      <c r="C13" s="17">
        <v>3</v>
      </c>
      <c r="D13" s="17">
        <v>4</v>
      </c>
    </row>
    <row r="14" spans="1:4" s="25" customFormat="1" ht="15.75">
      <c r="A14" s="15" t="s">
        <v>59</v>
      </c>
      <c r="B14" s="15"/>
      <c r="C14" s="15"/>
      <c r="D14" s="44">
        <f>D15+D18+D21+D25+D37+D40+D43+D48+D54+D57+D70+D73</f>
        <v>151648400</v>
      </c>
    </row>
    <row r="15" spans="1:4" s="20" customFormat="1" ht="63">
      <c r="A15" s="29" t="s">
        <v>174</v>
      </c>
      <c r="B15" s="16" t="s">
        <v>173</v>
      </c>
      <c r="C15" s="16"/>
      <c r="D15" s="45">
        <f>D16</f>
        <v>4800000</v>
      </c>
    </row>
    <row r="16" spans="1:4" ht="23.25" customHeight="1">
      <c r="A16" s="60" t="s">
        <v>170</v>
      </c>
      <c r="B16" s="62" t="s">
        <v>169</v>
      </c>
      <c r="C16" s="62"/>
      <c r="D16" s="46">
        <f>D17</f>
        <v>4800000</v>
      </c>
    </row>
    <row r="17" spans="1:4" ht="31.5">
      <c r="A17" s="60" t="s">
        <v>69</v>
      </c>
      <c r="B17" s="62" t="s">
        <v>169</v>
      </c>
      <c r="C17" s="62" t="s">
        <v>70</v>
      </c>
      <c r="D17" s="46">
        <v>4800000</v>
      </c>
    </row>
    <row r="18" spans="1:4" s="20" customFormat="1" ht="78.75">
      <c r="A18" s="29" t="s">
        <v>155</v>
      </c>
      <c r="B18" s="16" t="s">
        <v>143</v>
      </c>
      <c r="C18" s="16"/>
      <c r="D18" s="45">
        <f>D19</f>
        <v>619100</v>
      </c>
    </row>
    <row r="19" spans="1:4" ht="15.75">
      <c r="A19" s="60" t="s">
        <v>101</v>
      </c>
      <c r="B19" s="62" t="s">
        <v>144</v>
      </c>
      <c r="C19" s="62"/>
      <c r="D19" s="46">
        <f>D20</f>
        <v>619100</v>
      </c>
    </row>
    <row r="20" spans="1:4" ht="15.75">
      <c r="A20" s="60" t="s">
        <v>102</v>
      </c>
      <c r="B20" s="62" t="s">
        <v>144</v>
      </c>
      <c r="C20" s="62" t="s">
        <v>103</v>
      </c>
      <c r="D20" s="46">
        <v>619100</v>
      </c>
    </row>
    <row r="21" spans="1:4" s="20" customFormat="1" ht="78.75">
      <c r="A21" s="29" t="s">
        <v>68</v>
      </c>
      <c r="B21" s="16" t="s">
        <v>157</v>
      </c>
      <c r="C21" s="16"/>
      <c r="D21" s="45">
        <f>D22</f>
        <v>665100</v>
      </c>
    </row>
    <row r="22" spans="1:4" s="20" customFormat="1" ht="33" customHeight="1">
      <c r="A22" s="60" t="s">
        <v>63</v>
      </c>
      <c r="B22" s="62" t="s">
        <v>158</v>
      </c>
      <c r="C22" s="62"/>
      <c r="D22" s="46">
        <f>D23+D24</f>
        <v>665100</v>
      </c>
    </row>
    <row r="23" spans="1:4" ht="78.75">
      <c r="A23" s="60" t="s">
        <v>64</v>
      </c>
      <c r="B23" s="62" t="s">
        <v>158</v>
      </c>
      <c r="C23" s="62" t="s">
        <v>65</v>
      </c>
      <c r="D23" s="46">
        <v>488000</v>
      </c>
    </row>
    <row r="24" spans="1:4" ht="31.5">
      <c r="A24" s="60" t="s">
        <v>69</v>
      </c>
      <c r="B24" s="62" t="s">
        <v>158</v>
      </c>
      <c r="C24" s="62" t="s">
        <v>70</v>
      </c>
      <c r="D24" s="46">
        <v>177100</v>
      </c>
    </row>
    <row r="25" spans="1:4" s="19" customFormat="1" ht="63">
      <c r="A25" s="29" t="s">
        <v>213</v>
      </c>
      <c r="B25" s="16" t="s">
        <v>119</v>
      </c>
      <c r="C25" s="16"/>
      <c r="D25" s="45">
        <f>D26+D31+D33+D35</f>
        <v>14037200</v>
      </c>
    </row>
    <row r="26" spans="1:4" s="20" customFormat="1" ht="31.5">
      <c r="A26" s="60" t="s">
        <v>63</v>
      </c>
      <c r="B26" s="62" t="s">
        <v>117</v>
      </c>
      <c r="C26" s="62"/>
      <c r="D26" s="46">
        <f>D27+D28+D29+D30</f>
        <v>13148600</v>
      </c>
    </row>
    <row r="27" spans="1:4" ht="78.75">
      <c r="A27" s="60" t="s">
        <v>64</v>
      </c>
      <c r="B27" s="62" t="s">
        <v>117</v>
      </c>
      <c r="C27" s="62" t="s">
        <v>65</v>
      </c>
      <c r="D27" s="46">
        <v>8967100</v>
      </c>
    </row>
    <row r="28" spans="1:4" ht="31.5">
      <c r="A28" s="60" t="s">
        <v>69</v>
      </c>
      <c r="B28" s="62" t="s">
        <v>117</v>
      </c>
      <c r="C28" s="62" t="s">
        <v>70</v>
      </c>
      <c r="D28" s="46">
        <f>4094500+78500</f>
        <v>4173000</v>
      </c>
    </row>
    <row r="29" spans="1:4" ht="15.75" hidden="1">
      <c r="A29" s="60" t="s">
        <v>75</v>
      </c>
      <c r="B29" s="62" t="s">
        <v>117</v>
      </c>
      <c r="C29" s="62" t="s">
        <v>76</v>
      </c>
      <c r="D29" s="46"/>
    </row>
    <row r="30" spans="1:4" ht="15.75">
      <c r="A30" s="60" t="s">
        <v>71</v>
      </c>
      <c r="B30" s="62" t="s">
        <v>117</v>
      </c>
      <c r="C30" s="62" t="s">
        <v>72</v>
      </c>
      <c r="D30" s="46">
        <v>8500</v>
      </c>
    </row>
    <row r="31" spans="1:4" ht="47.25">
      <c r="A31" s="60" t="s">
        <v>77</v>
      </c>
      <c r="B31" s="62" t="s">
        <v>118</v>
      </c>
      <c r="C31" s="62"/>
      <c r="D31" s="46">
        <f>D32</f>
        <v>664600</v>
      </c>
    </row>
    <row r="32" spans="1:4" ht="78.75">
      <c r="A32" s="60" t="s">
        <v>64</v>
      </c>
      <c r="B32" s="62" t="s">
        <v>118</v>
      </c>
      <c r="C32" s="62" t="s">
        <v>65</v>
      </c>
      <c r="D32" s="46">
        <v>664600</v>
      </c>
    </row>
    <row r="33" spans="1:6" ht="47.25">
      <c r="A33" s="60" t="s">
        <v>248</v>
      </c>
      <c r="B33" s="62" t="s">
        <v>247</v>
      </c>
      <c r="C33" s="62"/>
      <c r="D33" s="46">
        <f>D34</f>
        <v>174000</v>
      </c>
      <c r="F33" s="67"/>
    </row>
    <row r="34" spans="1:6" ht="31.5">
      <c r="A34" s="60" t="s">
        <v>69</v>
      </c>
      <c r="B34" s="62" t="s">
        <v>247</v>
      </c>
      <c r="C34" s="62" t="s">
        <v>70</v>
      </c>
      <c r="D34" s="46">
        <v>174000</v>
      </c>
      <c r="F34" s="67"/>
    </row>
    <row r="35" spans="1:4" ht="15.75">
      <c r="A35" s="60" t="s">
        <v>80</v>
      </c>
      <c r="B35" s="62" t="s">
        <v>259</v>
      </c>
      <c r="C35" s="62"/>
      <c r="D35" s="46">
        <f>D36</f>
        <v>50000</v>
      </c>
    </row>
    <row r="36" spans="1:4" s="20" customFormat="1" ht="15.75">
      <c r="A36" s="60" t="s">
        <v>71</v>
      </c>
      <c r="B36" s="62" t="s">
        <v>259</v>
      </c>
      <c r="C36" s="62" t="s">
        <v>72</v>
      </c>
      <c r="D36" s="46">
        <v>50000</v>
      </c>
    </row>
    <row r="37" spans="1:4" s="20" customFormat="1" ht="78.75">
      <c r="A37" s="29" t="s">
        <v>219</v>
      </c>
      <c r="B37" s="16" t="s">
        <v>129</v>
      </c>
      <c r="C37" s="16"/>
      <c r="D37" s="45">
        <f>D38</f>
        <v>1000000</v>
      </c>
    </row>
    <row r="38" spans="1:4" ht="47.25">
      <c r="A38" s="60" t="s">
        <v>218</v>
      </c>
      <c r="B38" s="62" t="s">
        <v>217</v>
      </c>
      <c r="C38" s="62"/>
      <c r="D38" s="46">
        <f>D39</f>
        <v>1000000</v>
      </c>
    </row>
    <row r="39" spans="1:4" ht="15.75">
      <c r="A39" s="60" t="s">
        <v>71</v>
      </c>
      <c r="B39" s="62" t="s">
        <v>217</v>
      </c>
      <c r="C39" s="62" t="s">
        <v>72</v>
      </c>
      <c r="D39" s="46">
        <v>1000000</v>
      </c>
    </row>
    <row r="40" spans="1:4" s="20" customFormat="1" ht="63">
      <c r="A40" s="29" t="s">
        <v>225</v>
      </c>
      <c r="B40" s="16" t="s">
        <v>224</v>
      </c>
      <c r="C40" s="16"/>
      <c r="D40" s="45">
        <f>D41</f>
        <v>63603600</v>
      </c>
    </row>
    <row r="41" spans="1:4" ht="15.75">
      <c r="A41" s="60" t="s">
        <v>101</v>
      </c>
      <c r="B41" s="62" t="s">
        <v>223</v>
      </c>
      <c r="C41" s="62"/>
      <c r="D41" s="46">
        <f>D42</f>
        <v>63603600</v>
      </c>
    </row>
    <row r="42" spans="1:4" ht="15.75">
      <c r="A42" s="60" t="s">
        <v>102</v>
      </c>
      <c r="B42" s="62" t="s">
        <v>223</v>
      </c>
      <c r="C42" s="62" t="s">
        <v>103</v>
      </c>
      <c r="D42" s="46">
        <v>63603600</v>
      </c>
    </row>
    <row r="43" spans="1:4" s="20" customFormat="1" ht="63">
      <c r="A43" s="29" t="s">
        <v>220</v>
      </c>
      <c r="B43" s="16" t="s">
        <v>165</v>
      </c>
      <c r="C43" s="16"/>
      <c r="D43" s="45">
        <f>D44+D46</f>
        <v>2300000</v>
      </c>
    </row>
    <row r="44" spans="1:4" s="20" customFormat="1" ht="15.75">
      <c r="A44" s="60" t="s">
        <v>101</v>
      </c>
      <c r="B44" s="62" t="s">
        <v>164</v>
      </c>
      <c r="C44" s="62"/>
      <c r="D44" s="46">
        <f>D45</f>
        <v>2000000</v>
      </c>
    </row>
    <row r="45" spans="1:4" ht="15.75">
      <c r="A45" s="60" t="s">
        <v>102</v>
      </c>
      <c r="B45" s="62" t="s">
        <v>164</v>
      </c>
      <c r="C45" s="62" t="s">
        <v>103</v>
      </c>
      <c r="D45" s="46">
        <v>2000000</v>
      </c>
    </row>
    <row r="46" spans="1:4" ht="15.75">
      <c r="A46" s="60" t="s">
        <v>222</v>
      </c>
      <c r="B46" s="62" t="s">
        <v>221</v>
      </c>
      <c r="C46" s="62"/>
      <c r="D46" s="46">
        <f>D47</f>
        <v>300000</v>
      </c>
    </row>
    <row r="47" spans="1:4" ht="31.5">
      <c r="A47" s="60" t="s">
        <v>69</v>
      </c>
      <c r="B47" s="62" t="s">
        <v>221</v>
      </c>
      <c r="C47" s="62" t="s">
        <v>70</v>
      </c>
      <c r="D47" s="46">
        <v>300000</v>
      </c>
    </row>
    <row r="48" spans="1:4" s="20" customFormat="1" ht="78.75">
      <c r="A48" s="34" t="s">
        <v>214</v>
      </c>
      <c r="B48" s="16" t="s">
        <v>121</v>
      </c>
      <c r="C48" s="16"/>
      <c r="D48" s="45">
        <f>D49+D51</f>
        <v>1227100</v>
      </c>
    </row>
    <row r="49" spans="1:4" ht="47.25">
      <c r="A49" s="64" t="s">
        <v>83</v>
      </c>
      <c r="B49" s="62" t="s">
        <v>120</v>
      </c>
      <c r="C49" s="62"/>
      <c r="D49" s="46">
        <f>D50</f>
        <v>300000</v>
      </c>
    </row>
    <row r="50" spans="1:4" ht="31.5">
      <c r="A50" s="64" t="s">
        <v>69</v>
      </c>
      <c r="B50" s="62" t="s">
        <v>120</v>
      </c>
      <c r="C50" s="62" t="s">
        <v>70</v>
      </c>
      <c r="D50" s="46">
        <v>300000</v>
      </c>
    </row>
    <row r="51" spans="1:4" s="20" customFormat="1" ht="15.75">
      <c r="A51" s="60" t="s">
        <v>123</v>
      </c>
      <c r="B51" s="62" t="s">
        <v>122</v>
      </c>
      <c r="C51" s="62"/>
      <c r="D51" s="46">
        <f>D52+D53</f>
        <v>927100</v>
      </c>
    </row>
    <row r="52" spans="1:4" ht="31.5">
      <c r="A52" s="60" t="s">
        <v>69</v>
      </c>
      <c r="B52" s="62" t="s">
        <v>122</v>
      </c>
      <c r="C52" s="62" t="s">
        <v>70</v>
      </c>
      <c r="D52" s="46">
        <v>891300</v>
      </c>
    </row>
    <row r="53" spans="1:4" ht="15.75">
      <c r="A53" s="60" t="s">
        <v>71</v>
      </c>
      <c r="B53" s="62" t="s">
        <v>122</v>
      </c>
      <c r="C53" s="62" t="s">
        <v>72</v>
      </c>
      <c r="D53" s="46">
        <v>35800</v>
      </c>
    </row>
    <row r="54" spans="1:4" s="20" customFormat="1" ht="63">
      <c r="A54" s="29" t="s">
        <v>255</v>
      </c>
      <c r="B54" s="16" t="s">
        <v>254</v>
      </c>
      <c r="C54" s="16"/>
      <c r="D54" s="45">
        <f>D55</f>
        <v>150000</v>
      </c>
    </row>
    <row r="55" spans="1:4" ht="31.5">
      <c r="A55" s="60" t="s">
        <v>251</v>
      </c>
      <c r="B55" s="62" t="s">
        <v>250</v>
      </c>
      <c r="C55" s="62"/>
      <c r="D55" s="46">
        <f>D56</f>
        <v>150000</v>
      </c>
    </row>
    <row r="56" spans="1:4" ht="31.5">
      <c r="A56" s="60" t="s">
        <v>69</v>
      </c>
      <c r="B56" s="62" t="s">
        <v>250</v>
      </c>
      <c r="C56" s="62" t="s">
        <v>70</v>
      </c>
      <c r="D56" s="46">
        <v>150000</v>
      </c>
    </row>
    <row r="57" spans="1:4" s="20" customFormat="1" ht="78.75">
      <c r="A57" s="29" t="s">
        <v>93</v>
      </c>
      <c r="B57" s="16" t="s">
        <v>133</v>
      </c>
      <c r="C57" s="16"/>
      <c r="D57" s="45">
        <f>D58+D60+D63+D67</f>
        <v>33030300</v>
      </c>
    </row>
    <row r="58" spans="1:4" ht="47.25">
      <c r="A58" s="60" t="s">
        <v>109</v>
      </c>
      <c r="B58" s="62" t="s">
        <v>132</v>
      </c>
      <c r="C58" s="62"/>
      <c r="D58" s="46">
        <f>D59</f>
        <v>1430800</v>
      </c>
    </row>
    <row r="59" spans="1:4" s="20" customFormat="1" ht="31.5">
      <c r="A59" s="60" t="s">
        <v>69</v>
      </c>
      <c r="B59" s="62" t="s">
        <v>132</v>
      </c>
      <c r="C59" s="62" t="s">
        <v>70</v>
      </c>
      <c r="D59" s="46">
        <v>1430800</v>
      </c>
    </row>
    <row r="60" spans="1:4" ht="15.75">
      <c r="A60" s="60" t="s">
        <v>135</v>
      </c>
      <c r="B60" s="62" t="s">
        <v>134</v>
      </c>
      <c r="C60" s="62"/>
      <c r="D60" s="46">
        <f>SUM(D61:D62)</f>
        <v>0</v>
      </c>
    </row>
    <row r="61" spans="1:4" ht="31.5">
      <c r="A61" s="60" t="s">
        <v>69</v>
      </c>
      <c r="B61" s="62" t="s">
        <v>134</v>
      </c>
      <c r="C61" s="62" t="s">
        <v>70</v>
      </c>
      <c r="D61" s="46"/>
    </row>
    <row r="62" spans="1:4" ht="15.75" hidden="1">
      <c r="A62" s="60" t="s">
        <v>71</v>
      </c>
      <c r="B62" s="62" t="s">
        <v>134</v>
      </c>
      <c r="C62" s="62" t="s">
        <v>72</v>
      </c>
      <c r="D62" s="46"/>
    </row>
    <row r="63" spans="1:4" ht="31.5">
      <c r="A63" s="60" t="s">
        <v>98</v>
      </c>
      <c r="B63" s="62" t="s">
        <v>136</v>
      </c>
      <c r="C63" s="62"/>
      <c r="D63" s="46">
        <f>D64</f>
        <v>29590600</v>
      </c>
    </row>
    <row r="64" spans="1:4" ht="31.5">
      <c r="A64" s="60" t="s">
        <v>69</v>
      </c>
      <c r="B64" s="62" t="s">
        <v>136</v>
      </c>
      <c r="C64" s="62" t="s">
        <v>70</v>
      </c>
      <c r="D64" s="46">
        <v>29590600</v>
      </c>
    </row>
    <row r="65" spans="1:4" ht="47.25" hidden="1">
      <c r="A65" s="60" t="s">
        <v>138</v>
      </c>
      <c r="B65" s="62" t="s">
        <v>137</v>
      </c>
      <c r="C65" s="62"/>
      <c r="D65" s="46">
        <f>D66</f>
        <v>0</v>
      </c>
    </row>
    <row r="66" spans="1:4" ht="31.5" hidden="1">
      <c r="A66" s="60" t="s">
        <v>112</v>
      </c>
      <c r="B66" s="62" t="s">
        <v>137</v>
      </c>
      <c r="C66" s="62" t="s">
        <v>111</v>
      </c>
      <c r="D66" s="46"/>
    </row>
    <row r="67" spans="1:4" ht="15.75">
      <c r="A67" s="60" t="s">
        <v>145</v>
      </c>
      <c r="B67" s="62" t="s">
        <v>142</v>
      </c>
      <c r="C67" s="62"/>
      <c r="D67" s="46">
        <f>SUM(D68:D69)</f>
        <v>2008900</v>
      </c>
    </row>
    <row r="68" spans="1:4" ht="78.75">
      <c r="A68" s="60" t="s">
        <v>64</v>
      </c>
      <c r="B68" s="62" t="s">
        <v>142</v>
      </c>
      <c r="C68" s="62" t="s">
        <v>65</v>
      </c>
      <c r="D68" s="46">
        <v>700900</v>
      </c>
    </row>
    <row r="69" spans="1:4" ht="31.5">
      <c r="A69" s="60" t="s">
        <v>69</v>
      </c>
      <c r="B69" s="62" t="s">
        <v>142</v>
      </c>
      <c r="C69" s="62" t="s">
        <v>70</v>
      </c>
      <c r="D69" s="46">
        <v>1308000</v>
      </c>
    </row>
    <row r="70" spans="1:4" s="20" customFormat="1" ht="63">
      <c r="A70" s="29" t="s">
        <v>216</v>
      </c>
      <c r="B70" s="16" t="s">
        <v>128</v>
      </c>
      <c r="C70" s="16"/>
      <c r="D70" s="45">
        <f>D71</f>
        <v>29745000</v>
      </c>
    </row>
    <row r="71" spans="1:4" ht="15.75">
      <c r="A71" s="60" t="s">
        <v>86</v>
      </c>
      <c r="B71" s="62" t="s">
        <v>127</v>
      </c>
      <c r="C71" s="62"/>
      <c r="D71" s="46">
        <f>D72</f>
        <v>29745000</v>
      </c>
    </row>
    <row r="72" spans="1:4" ht="31.5">
      <c r="A72" s="60" t="s">
        <v>69</v>
      </c>
      <c r="B72" s="62" t="s">
        <v>127</v>
      </c>
      <c r="C72" s="62" t="s">
        <v>70</v>
      </c>
      <c r="D72" s="46">
        <v>29745000</v>
      </c>
    </row>
    <row r="73" spans="1:4" s="20" customFormat="1" ht="47.25">
      <c r="A73" s="29" t="s">
        <v>215</v>
      </c>
      <c r="B73" s="16" t="s">
        <v>212</v>
      </c>
      <c r="C73" s="16"/>
      <c r="D73" s="45">
        <f>D74</f>
        <v>471000</v>
      </c>
    </row>
    <row r="74" spans="1:4" ht="31.5">
      <c r="A74" s="60" t="s">
        <v>154</v>
      </c>
      <c r="B74" s="62" t="s">
        <v>211</v>
      </c>
      <c r="C74" s="62"/>
      <c r="D74" s="46">
        <f>D75</f>
        <v>471000</v>
      </c>
    </row>
    <row r="75" spans="1:4" ht="31.5">
      <c r="A75" s="60" t="s">
        <v>69</v>
      </c>
      <c r="B75" s="62" t="s">
        <v>211</v>
      </c>
      <c r="C75" s="62" t="s">
        <v>70</v>
      </c>
      <c r="D75" s="46">
        <v>471000</v>
      </c>
    </row>
  </sheetData>
  <sheetProtection/>
  <mergeCells count="14">
    <mergeCell ref="A7:D7"/>
    <mergeCell ref="A8:D8"/>
    <mergeCell ref="A9:D9"/>
    <mergeCell ref="A10:D10"/>
    <mergeCell ref="A11:A12"/>
    <mergeCell ref="B11:B12"/>
    <mergeCell ref="C11:C12"/>
    <mergeCell ref="D11:D12"/>
    <mergeCell ref="A1:D1"/>
    <mergeCell ref="A2:D2"/>
    <mergeCell ref="A3:D3"/>
    <mergeCell ref="A4:D4"/>
    <mergeCell ref="A5:D5"/>
    <mergeCell ref="A6:D6"/>
  </mergeCells>
  <printOptions/>
  <pageMargins left="0.8267716535433072" right="0.4330708661417323" top="0.2755905511811024" bottom="0.3937007874015748" header="0.2755905511811024" footer="0.5118110236220472"/>
  <pageSetup fitToHeight="5" horizontalDpi="600" verticalDpi="600" orientation="portrait" paperSize="9" scale="91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view="pageBreakPreview" zoomScale="80" zoomScaleNormal="90" zoomScaleSheetLayoutView="80" zoomScalePageLayoutView="0" workbookViewId="0" topLeftCell="A1">
      <selection activeCell="G40" sqref="G40"/>
    </sheetView>
  </sheetViews>
  <sheetFormatPr defaultColWidth="9.140625" defaultRowHeight="15"/>
  <cols>
    <col min="1" max="1" width="55.7109375" style="25" customWidth="1"/>
    <col min="2" max="2" width="16.57421875" style="22" customWidth="1"/>
    <col min="3" max="3" width="8.28125" style="22" customWidth="1"/>
    <col min="4" max="4" width="16.28125" style="22" customWidth="1"/>
    <col min="5" max="5" width="15.140625" style="22" customWidth="1"/>
    <col min="6" max="8" width="9.57421875" style="22" customWidth="1"/>
    <col min="9" max="16384" width="9.140625" style="22" customWidth="1"/>
  </cols>
  <sheetData>
    <row r="1" spans="1:5" s="32" customFormat="1" ht="18.75">
      <c r="A1" s="74" t="s">
        <v>261</v>
      </c>
      <c r="B1" s="74"/>
      <c r="C1" s="74"/>
      <c r="D1" s="74"/>
      <c r="E1" s="74"/>
    </row>
    <row r="2" spans="1:5" s="32" customFormat="1" ht="18.75" customHeight="1">
      <c r="A2" s="74" t="s">
        <v>2</v>
      </c>
      <c r="B2" s="74"/>
      <c r="C2" s="74"/>
      <c r="D2" s="74"/>
      <c r="E2" s="74"/>
    </row>
    <row r="3" spans="1:5" s="32" customFormat="1" ht="18.75" customHeight="1">
      <c r="A3" s="74" t="s">
        <v>3</v>
      </c>
      <c r="B3" s="74"/>
      <c r="C3" s="74"/>
      <c r="D3" s="74"/>
      <c r="E3" s="74"/>
    </row>
    <row r="4" spans="1:5" s="32" customFormat="1" ht="18.75">
      <c r="A4" s="74" t="str">
        <f>'Прил.5 по цел.ст.'!A4:D4</f>
        <v>от 18 ноября 2021 года №111</v>
      </c>
      <c r="B4" s="74"/>
      <c r="C4" s="74"/>
      <c r="D4" s="74"/>
      <c r="E4" s="74"/>
    </row>
    <row r="5" spans="1:5" s="32" customFormat="1" ht="18.75" customHeight="1">
      <c r="A5" s="74" t="s">
        <v>4</v>
      </c>
      <c r="B5" s="74"/>
      <c r="C5" s="74"/>
      <c r="D5" s="74"/>
      <c r="E5" s="74"/>
    </row>
    <row r="6" spans="1:5" s="32" customFormat="1" ht="18.75" customHeight="1">
      <c r="A6" s="74" t="s">
        <v>3</v>
      </c>
      <c r="B6" s="74"/>
      <c r="C6" s="74"/>
      <c r="D6" s="74"/>
      <c r="E6" s="74"/>
    </row>
    <row r="7" spans="1:5" s="32" customFormat="1" ht="18.75" customHeight="1">
      <c r="A7" s="74" t="str">
        <f>'Прил.5 по цел.ст.'!A7:D7</f>
        <v>на 2022 год и плановый период 2023 и 2024 годов»</v>
      </c>
      <c r="B7" s="74"/>
      <c r="C7" s="74"/>
      <c r="D7" s="74"/>
      <c r="E7" s="74"/>
    </row>
    <row r="8" spans="1:5" ht="18.75">
      <c r="A8" s="76"/>
      <c r="B8" s="76"/>
      <c r="C8" s="76"/>
      <c r="D8" s="76"/>
      <c r="E8" s="76"/>
    </row>
    <row r="9" spans="1:6" ht="102.75" customHeight="1">
      <c r="A9" s="77" t="s">
        <v>260</v>
      </c>
      <c r="B9" s="77"/>
      <c r="C9" s="77"/>
      <c r="D9" s="77"/>
      <c r="E9" s="77"/>
      <c r="F9" s="13"/>
    </row>
    <row r="10" spans="1:5" s="25" customFormat="1" ht="15.75">
      <c r="A10" s="78"/>
      <c r="B10" s="78"/>
      <c r="C10" s="78"/>
      <c r="D10" s="78"/>
      <c r="E10" s="78"/>
    </row>
    <row r="11" spans="1:5" s="25" customFormat="1" ht="15" customHeight="1">
      <c r="A11" s="79" t="s">
        <v>55</v>
      </c>
      <c r="B11" s="79" t="s">
        <v>57</v>
      </c>
      <c r="C11" s="79" t="s">
        <v>58</v>
      </c>
      <c r="D11" s="81" t="s">
        <v>231</v>
      </c>
      <c r="E11" s="81"/>
    </row>
    <row r="12" spans="1:5" s="25" customFormat="1" ht="15.75">
      <c r="A12" s="80"/>
      <c r="B12" s="80"/>
      <c r="C12" s="80"/>
      <c r="D12" s="18" t="s">
        <v>210</v>
      </c>
      <c r="E12" s="18" t="s">
        <v>244</v>
      </c>
    </row>
    <row r="13" spans="1:5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5" s="25" customFormat="1" ht="15.75">
      <c r="A14" s="15" t="s">
        <v>59</v>
      </c>
      <c r="B14" s="15"/>
      <c r="C14" s="15"/>
      <c r="D14" s="44">
        <f>D15+D18+D21+D25+D37+D40+D43+D48+D54+D57+D70+D73+D76</f>
        <v>151812200</v>
      </c>
      <c r="E14" s="44">
        <f>E15+E18+E21+E25+E37+E40+E43+E48+E54+E57+E70+E73+E76</f>
        <v>154041000</v>
      </c>
    </row>
    <row r="15" spans="1:5" s="20" customFormat="1" ht="63">
      <c r="A15" s="29" t="s">
        <v>174</v>
      </c>
      <c r="B15" s="16" t="s">
        <v>173</v>
      </c>
      <c r="C15" s="16"/>
      <c r="D15" s="45">
        <f>D16</f>
        <v>3500000</v>
      </c>
      <c r="E15" s="45">
        <f>E16</f>
        <v>3500000</v>
      </c>
    </row>
    <row r="16" spans="1:5" ht="31.5">
      <c r="A16" s="60" t="s">
        <v>170</v>
      </c>
      <c r="B16" s="62" t="s">
        <v>169</v>
      </c>
      <c r="C16" s="62"/>
      <c r="D16" s="46">
        <f>D17</f>
        <v>3500000</v>
      </c>
      <c r="E16" s="46">
        <f>E17</f>
        <v>3500000</v>
      </c>
    </row>
    <row r="17" spans="1:5" ht="31.5">
      <c r="A17" s="60" t="s">
        <v>69</v>
      </c>
      <c r="B17" s="62" t="s">
        <v>169</v>
      </c>
      <c r="C17" s="62" t="s">
        <v>70</v>
      </c>
      <c r="D17" s="46">
        <v>3500000</v>
      </c>
      <c r="E17" s="46">
        <v>3500000</v>
      </c>
    </row>
    <row r="18" spans="1:5" s="20" customFormat="1" ht="78.75">
      <c r="A18" s="29" t="s">
        <v>155</v>
      </c>
      <c r="B18" s="16" t="s">
        <v>143</v>
      </c>
      <c r="C18" s="16"/>
      <c r="D18" s="45">
        <f>D19</f>
        <v>619100</v>
      </c>
      <c r="E18" s="45">
        <f>E19</f>
        <v>619100</v>
      </c>
    </row>
    <row r="19" spans="1:5" ht="15.75">
      <c r="A19" s="60" t="s">
        <v>101</v>
      </c>
      <c r="B19" s="62" t="s">
        <v>144</v>
      </c>
      <c r="C19" s="62"/>
      <c r="D19" s="46">
        <f>D20</f>
        <v>619100</v>
      </c>
      <c r="E19" s="46">
        <f>E20</f>
        <v>619100</v>
      </c>
    </row>
    <row r="20" spans="1:5" ht="15.75">
      <c r="A20" s="60" t="s">
        <v>102</v>
      </c>
      <c r="B20" s="62" t="s">
        <v>144</v>
      </c>
      <c r="C20" s="62" t="s">
        <v>103</v>
      </c>
      <c r="D20" s="46">
        <v>619100</v>
      </c>
      <c r="E20" s="46">
        <v>619100</v>
      </c>
    </row>
    <row r="21" spans="1:5" s="20" customFormat="1" ht="78.75">
      <c r="A21" s="29" t="s">
        <v>68</v>
      </c>
      <c r="B21" s="16" t="s">
        <v>157</v>
      </c>
      <c r="C21" s="16"/>
      <c r="D21" s="45">
        <f>D22</f>
        <v>665100</v>
      </c>
      <c r="E21" s="45">
        <f>E22</f>
        <v>665100</v>
      </c>
    </row>
    <row r="22" spans="1:5" s="20" customFormat="1" ht="31.5">
      <c r="A22" s="60" t="s">
        <v>63</v>
      </c>
      <c r="B22" s="62" t="s">
        <v>158</v>
      </c>
      <c r="C22" s="62"/>
      <c r="D22" s="46">
        <f>D23+D24</f>
        <v>665100</v>
      </c>
      <c r="E22" s="46">
        <f>E23+E24</f>
        <v>665100</v>
      </c>
    </row>
    <row r="23" spans="1:5" ht="78.75">
      <c r="A23" s="60" t="s">
        <v>64</v>
      </c>
      <c r="B23" s="62" t="s">
        <v>158</v>
      </c>
      <c r="C23" s="62" t="s">
        <v>65</v>
      </c>
      <c r="D23" s="46">
        <v>488000</v>
      </c>
      <c r="E23" s="46">
        <v>488000</v>
      </c>
    </row>
    <row r="24" spans="1:5" ht="31.5">
      <c r="A24" s="60" t="s">
        <v>69</v>
      </c>
      <c r="B24" s="62" t="s">
        <v>158</v>
      </c>
      <c r="C24" s="62" t="s">
        <v>70</v>
      </c>
      <c r="D24" s="46">
        <v>177100</v>
      </c>
      <c r="E24" s="46">
        <v>177100</v>
      </c>
    </row>
    <row r="25" spans="1:5" s="19" customFormat="1" ht="63">
      <c r="A25" s="29" t="s">
        <v>213</v>
      </c>
      <c r="B25" s="16" t="s">
        <v>119</v>
      </c>
      <c r="C25" s="16"/>
      <c r="D25" s="45">
        <f>D26+D31+D33+D35</f>
        <v>14037200</v>
      </c>
      <c r="E25" s="45">
        <f>E26+E31+E33+E35</f>
        <v>14037200</v>
      </c>
    </row>
    <row r="26" spans="1:5" s="25" customFormat="1" ht="31.5">
      <c r="A26" s="60" t="s">
        <v>63</v>
      </c>
      <c r="B26" s="62" t="s">
        <v>117</v>
      </c>
      <c r="C26" s="62"/>
      <c r="D26" s="46">
        <f>D27+D28+D29+D30</f>
        <v>13148600</v>
      </c>
      <c r="E26" s="46">
        <f>E27+E28+E29+E30</f>
        <v>13148600</v>
      </c>
    </row>
    <row r="27" spans="1:5" s="19" customFormat="1" ht="78.75">
      <c r="A27" s="60" t="s">
        <v>64</v>
      </c>
      <c r="B27" s="62" t="s">
        <v>117</v>
      </c>
      <c r="C27" s="62" t="s">
        <v>65</v>
      </c>
      <c r="D27" s="46">
        <v>8967100</v>
      </c>
      <c r="E27" s="46">
        <v>8967100</v>
      </c>
    </row>
    <row r="28" spans="1:5" s="20" customFormat="1" ht="31.5">
      <c r="A28" s="60" t="s">
        <v>69</v>
      </c>
      <c r="B28" s="62" t="s">
        <v>117</v>
      </c>
      <c r="C28" s="62" t="s">
        <v>70</v>
      </c>
      <c r="D28" s="46">
        <f>4094500+78500</f>
        <v>4173000</v>
      </c>
      <c r="E28" s="46">
        <f>4094500+78500</f>
        <v>4173000</v>
      </c>
    </row>
    <row r="29" spans="1:5" ht="15.75">
      <c r="A29" s="60" t="s">
        <v>75</v>
      </c>
      <c r="B29" s="62" t="s">
        <v>117</v>
      </c>
      <c r="C29" s="62" t="s">
        <v>76</v>
      </c>
      <c r="D29" s="46"/>
      <c r="E29" s="46"/>
    </row>
    <row r="30" spans="1:5" ht="15.75">
      <c r="A30" s="60" t="s">
        <v>71</v>
      </c>
      <c r="B30" s="62" t="s">
        <v>117</v>
      </c>
      <c r="C30" s="62" t="s">
        <v>72</v>
      </c>
      <c r="D30" s="46">
        <v>8500</v>
      </c>
      <c r="E30" s="46">
        <v>8500</v>
      </c>
    </row>
    <row r="31" spans="1:5" ht="47.25">
      <c r="A31" s="60" t="s">
        <v>77</v>
      </c>
      <c r="B31" s="62" t="s">
        <v>118</v>
      </c>
      <c r="C31" s="62"/>
      <c r="D31" s="46">
        <f>D32</f>
        <v>664600</v>
      </c>
      <c r="E31" s="46">
        <f>E32</f>
        <v>664600</v>
      </c>
    </row>
    <row r="32" spans="1:5" ht="78.75">
      <c r="A32" s="60" t="s">
        <v>64</v>
      </c>
      <c r="B32" s="62" t="s">
        <v>118</v>
      </c>
      <c r="C32" s="62" t="s">
        <v>65</v>
      </c>
      <c r="D32" s="46">
        <v>664600</v>
      </c>
      <c r="E32" s="46">
        <v>664600</v>
      </c>
    </row>
    <row r="33" spans="1:7" ht="47.25">
      <c r="A33" s="60" t="s">
        <v>248</v>
      </c>
      <c r="B33" s="62" t="s">
        <v>247</v>
      </c>
      <c r="C33" s="62"/>
      <c r="D33" s="46">
        <f>D34</f>
        <v>174000</v>
      </c>
      <c r="E33" s="46">
        <f>E34</f>
        <v>174000</v>
      </c>
      <c r="F33" s="83"/>
      <c r="G33" s="84"/>
    </row>
    <row r="34" spans="1:7" ht="31.5">
      <c r="A34" s="60" t="s">
        <v>69</v>
      </c>
      <c r="B34" s="62" t="s">
        <v>247</v>
      </c>
      <c r="C34" s="62" t="s">
        <v>70</v>
      </c>
      <c r="D34" s="46">
        <v>174000</v>
      </c>
      <c r="E34" s="46">
        <v>174000</v>
      </c>
      <c r="F34" s="83"/>
      <c r="G34" s="84"/>
    </row>
    <row r="35" spans="1:5" ht="15.75">
      <c r="A35" s="60" t="s">
        <v>80</v>
      </c>
      <c r="B35" s="62" t="s">
        <v>259</v>
      </c>
      <c r="C35" s="62"/>
      <c r="D35" s="46">
        <f>D36</f>
        <v>50000</v>
      </c>
      <c r="E35" s="46">
        <f>E36</f>
        <v>50000</v>
      </c>
    </row>
    <row r="36" spans="1:5" s="20" customFormat="1" ht="15.75">
      <c r="A36" s="60" t="s">
        <v>71</v>
      </c>
      <c r="B36" s="62" t="s">
        <v>259</v>
      </c>
      <c r="C36" s="62" t="s">
        <v>72</v>
      </c>
      <c r="D36" s="46">
        <v>50000</v>
      </c>
      <c r="E36" s="46">
        <v>50000</v>
      </c>
    </row>
    <row r="37" spans="1:5" s="20" customFormat="1" ht="78.75">
      <c r="A37" s="29" t="s">
        <v>219</v>
      </c>
      <c r="B37" s="16" t="s">
        <v>129</v>
      </c>
      <c r="C37" s="16"/>
      <c r="D37" s="45">
        <f>D38</f>
        <v>1000000</v>
      </c>
      <c r="E37" s="45">
        <f>E38</f>
        <v>1000000</v>
      </c>
    </row>
    <row r="38" spans="1:5" ht="47.25">
      <c r="A38" s="60" t="s">
        <v>218</v>
      </c>
      <c r="B38" s="62" t="s">
        <v>217</v>
      </c>
      <c r="C38" s="62"/>
      <c r="D38" s="46">
        <f>D39</f>
        <v>1000000</v>
      </c>
      <c r="E38" s="46">
        <f>E39</f>
        <v>1000000</v>
      </c>
    </row>
    <row r="39" spans="1:5" ht="15.75">
      <c r="A39" s="60" t="s">
        <v>71</v>
      </c>
      <c r="B39" s="62" t="s">
        <v>217</v>
      </c>
      <c r="C39" s="62" t="s">
        <v>72</v>
      </c>
      <c r="D39" s="46">
        <v>1000000</v>
      </c>
      <c r="E39" s="46">
        <v>1000000</v>
      </c>
    </row>
    <row r="40" spans="1:5" s="20" customFormat="1" ht="63">
      <c r="A40" s="29" t="s">
        <v>225</v>
      </c>
      <c r="B40" s="16" t="s">
        <v>224</v>
      </c>
      <c r="C40" s="16"/>
      <c r="D40" s="45">
        <f>D41</f>
        <v>63603600</v>
      </c>
      <c r="E40" s="45">
        <f>E41</f>
        <v>63603600</v>
      </c>
    </row>
    <row r="41" spans="1:5" ht="15.75">
      <c r="A41" s="60" t="s">
        <v>101</v>
      </c>
      <c r="B41" s="62" t="s">
        <v>223</v>
      </c>
      <c r="C41" s="62"/>
      <c r="D41" s="46">
        <f>D42</f>
        <v>63603600</v>
      </c>
      <c r="E41" s="46">
        <f>E42</f>
        <v>63603600</v>
      </c>
    </row>
    <row r="42" spans="1:5" ht="15.75">
      <c r="A42" s="60" t="s">
        <v>102</v>
      </c>
      <c r="B42" s="62" t="s">
        <v>223</v>
      </c>
      <c r="C42" s="62" t="s">
        <v>103</v>
      </c>
      <c r="D42" s="46">
        <v>63603600</v>
      </c>
      <c r="E42" s="46">
        <v>63603600</v>
      </c>
    </row>
    <row r="43" spans="1:5" s="20" customFormat="1" ht="63">
      <c r="A43" s="29" t="s">
        <v>220</v>
      </c>
      <c r="B43" s="16" t="s">
        <v>165</v>
      </c>
      <c r="C43" s="16"/>
      <c r="D43" s="45">
        <f>D44+D46</f>
        <v>2300000</v>
      </c>
      <c r="E43" s="45">
        <f>E44+E46</f>
        <v>2300000</v>
      </c>
    </row>
    <row r="44" spans="1:5" s="20" customFormat="1" ht="15.75">
      <c r="A44" s="60" t="s">
        <v>101</v>
      </c>
      <c r="B44" s="62" t="s">
        <v>164</v>
      </c>
      <c r="C44" s="62"/>
      <c r="D44" s="46">
        <f>D45</f>
        <v>2000000</v>
      </c>
      <c r="E44" s="46">
        <f>E45</f>
        <v>2000000</v>
      </c>
    </row>
    <row r="45" spans="1:5" ht="15.75">
      <c r="A45" s="60" t="s">
        <v>102</v>
      </c>
      <c r="B45" s="62" t="s">
        <v>164</v>
      </c>
      <c r="C45" s="62" t="s">
        <v>103</v>
      </c>
      <c r="D45" s="46">
        <v>2000000</v>
      </c>
      <c r="E45" s="46">
        <v>2000000</v>
      </c>
    </row>
    <row r="46" spans="1:5" ht="15.75">
      <c r="A46" s="60" t="s">
        <v>222</v>
      </c>
      <c r="B46" s="62" t="s">
        <v>221</v>
      </c>
      <c r="C46" s="62"/>
      <c r="D46" s="46">
        <f>D47</f>
        <v>300000</v>
      </c>
      <c r="E46" s="46">
        <f>E47</f>
        <v>300000</v>
      </c>
    </row>
    <row r="47" spans="1:5" ht="31.5">
      <c r="A47" s="60" t="s">
        <v>69</v>
      </c>
      <c r="B47" s="62" t="s">
        <v>221</v>
      </c>
      <c r="C47" s="62" t="s">
        <v>70</v>
      </c>
      <c r="D47" s="46">
        <v>300000</v>
      </c>
      <c r="E47" s="46">
        <v>300000</v>
      </c>
    </row>
    <row r="48" spans="1:5" s="20" customFormat="1" ht="78.75">
      <c r="A48" s="34" t="s">
        <v>214</v>
      </c>
      <c r="B48" s="16" t="s">
        <v>121</v>
      </c>
      <c r="C48" s="16"/>
      <c r="D48" s="45">
        <f>D49+D51</f>
        <v>1227100</v>
      </c>
      <c r="E48" s="45">
        <f>E49+E51</f>
        <v>1227100</v>
      </c>
    </row>
    <row r="49" spans="1:5" ht="47.25">
      <c r="A49" s="64" t="s">
        <v>83</v>
      </c>
      <c r="B49" s="62" t="s">
        <v>120</v>
      </c>
      <c r="C49" s="62"/>
      <c r="D49" s="46">
        <f>D50</f>
        <v>300000</v>
      </c>
      <c r="E49" s="46">
        <f>E50</f>
        <v>300000</v>
      </c>
    </row>
    <row r="50" spans="1:5" ht="31.5">
      <c r="A50" s="64" t="s">
        <v>69</v>
      </c>
      <c r="B50" s="62" t="s">
        <v>120</v>
      </c>
      <c r="C50" s="62" t="s">
        <v>70</v>
      </c>
      <c r="D50" s="46">
        <v>300000</v>
      </c>
      <c r="E50" s="46">
        <v>300000</v>
      </c>
    </row>
    <row r="51" spans="1:5" s="20" customFormat="1" ht="15.75">
      <c r="A51" s="60" t="s">
        <v>123</v>
      </c>
      <c r="B51" s="62" t="s">
        <v>122</v>
      </c>
      <c r="C51" s="62"/>
      <c r="D51" s="46">
        <f>D52+D53</f>
        <v>927100</v>
      </c>
      <c r="E51" s="46">
        <f>E52+E53</f>
        <v>927100</v>
      </c>
    </row>
    <row r="52" spans="1:5" ht="31.5">
      <c r="A52" s="60" t="s">
        <v>69</v>
      </c>
      <c r="B52" s="62" t="s">
        <v>122</v>
      </c>
      <c r="C52" s="62" t="s">
        <v>70</v>
      </c>
      <c r="D52" s="46">
        <v>891300</v>
      </c>
      <c r="E52" s="46">
        <v>891300</v>
      </c>
    </row>
    <row r="53" spans="1:5" s="20" customFormat="1" ht="15.75">
      <c r="A53" s="60" t="s">
        <v>71</v>
      </c>
      <c r="B53" s="62" t="s">
        <v>122</v>
      </c>
      <c r="C53" s="62" t="s">
        <v>72</v>
      </c>
      <c r="D53" s="46">
        <v>35800</v>
      </c>
      <c r="E53" s="46">
        <v>35800</v>
      </c>
    </row>
    <row r="54" spans="1:5" ht="63">
      <c r="A54" s="29" t="s">
        <v>255</v>
      </c>
      <c r="B54" s="16" t="s">
        <v>254</v>
      </c>
      <c r="C54" s="16"/>
      <c r="D54" s="45">
        <f>D55</f>
        <v>0</v>
      </c>
      <c r="E54" s="45">
        <f>E55</f>
        <v>0</v>
      </c>
    </row>
    <row r="55" spans="1:5" s="20" customFormat="1" ht="31.5">
      <c r="A55" s="60" t="s">
        <v>251</v>
      </c>
      <c r="B55" s="62" t="s">
        <v>250</v>
      </c>
      <c r="C55" s="62"/>
      <c r="D55" s="46">
        <f>D56</f>
        <v>0</v>
      </c>
      <c r="E55" s="46">
        <f>E56</f>
        <v>0</v>
      </c>
    </row>
    <row r="56" spans="1:5" ht="31.5">
      <c r="A56" s="60" t="s">
        <v>69</v>
      </c>
      <c r="B56" s="62" t="s">
        <v>250</v>
      </c>
      <c r="C56" s="62" t="s">
        <v>70</v>
      </c>
      <c r="D56" s="46"/>
      <c r="E56" s="46"/>
    </row>
    <row r="57" spans="1:5" ht="78.75">
      <c r="A57" s="29" t="s">
        <v>93</v>
      </c>
      <c r="B57" s="16" t="s">
        <v>133</v>
      </c>
      <c r="C57" s="16"/>
      <c r="D57" s="45">
        <f>D58+D60+D63+D67</f>
        <v>33030300</v>
      </c>
      <c r="E57" s="45">
        <f>E58+E60+E63+E67</f>
        <v>33030300</v>
      </c>
    </row>
    <row r="58" spans="1:5" ht="47.25">
      <c r="A58" s="60" t="s">
        <v>109</v>
      </c>
      <c r="B58" s="62" t="s">
        <v>132</v>
      </c>
      <c r="C58" s="62"/>
      <c r="D58" s="46">
        <f>D59</f>
        <v>1430800</v>
      </c>
      <c r="E58" s="46">
        <f>E59</f>
        <v>1430800</v>
      </c>
    </row>
    <row r="59" spans="1:5" ht="31.5">
      <c r="A59" s="60" t="s">
        <v>69</v>
      </c>
      <c r="B59" s="62" t="s">
        <v>132</v>
      </c>
      <c r="C59" s="62" t="s">
        <v>70</v>
      </c>
      <c r="D59" s="46">
        <v>1430800</v>
      </c>
      <c r="E59" s="46">
        <v>1430800</v>
      </c>
    </row>
    <row r="60" spans="1:5" ht="15.75">
      <c r="A60" s="60" t="s">
        <v>135</v>
      </c>
      <c r="B60" s="62" t="s">
        <v>134</v>
      </c>
      <c r="C60" s="62"/>
      <c r="D60" s="46">
        <f>SUM(D61:D62)</f>
        <v>0</v>
      </c>
      <c r="E60" s="46">
        <f>SUM(E61:E62)</f>
        <v>0</v>
      </c>
    </row>
    <row r="61" spans="1:5" ht="31.5">
      <c r="A61" s="60" t="s">
        <v>69</v>
      </c>
      <c r="B61" s="62" t="s">
        <v>134</v>
      </c>
      <c r="C61" s="62" t="s">
        <v>70</v>
      </c>
      <c r="D61" s="46"/>
      <c r="E61" s="46"/>
    </row>
    <row r="62" spans="1:5" ht="15.75">
      <c r="A62" s="60" t="s">
        <v>71</v>
      </c>
      <c r="B62" s="62" t="s">
        <v>134</v>
      </c>
      <c r="C62" s="62" t="s">
        <v>72</v>
      </c>
      <c r="D62" s="46"/>
      <c r="E62" s="46"/>
    </row>
    <row r="63" spans="1:5" ht="31.5">
      <c r="A63" s="60" t="s">
        <v>98</v>
      </c>
      <c r="B63" s="62" t="s">
        <v>136</v>
      </c>
      <c r="C63" s="62"/>
      <c r="D63" s="46">
        <f>D64</f>
        <v>29590600</v>
      </c>
      <c r="E63" s="46">
        <f>E64</f>
        <v>29590600</v>
      </c>
    </row>
    <row r="64" spans="1:5" ht="31.5">
      <c r="A64" s="60" t="s">
        <v>69</v>
      </c>
      <c r="B64" s="62" t="s">
        <v>136</v>
      </c>
      <c r="C64" s="62" t="s">
        <v>70</v>
      </c>
      <c r="D64" s="46">
        <v>29590600</v>
      </c>
      <c r="E64" s="46">
        <v>29590600</v>
      </c>
    </row>
    <row r="65" spans="1:5" ht="47.25">
      <c r="A65" s="60" t="s">
        <v>138</v>
      </c>
      <c r="B65" s="62" t="s">
        <v>137</v>
      </c>
      <c r="C65" s="62"/>
      <c r="D65" s="46">
        <f>D66</f>
        <v>0</v>
      </c>
      <c r="E65" s="46">
        <f>E66</f>
        <v>0</v>
      </c>
    </row>
    <row r="66" spans="1:5" s="20" customFormat="1" ht="31.5">
      <c r="A66" s="60" t="s">
        <v>112</v>
      </c>
      <c r="B66" s="62" t="s">
        <v>137</v>
      </c>
      <c r="C66" s="62" t="s">
        <v>111</v>
      </c>
      <c r="D66" s="46"/>
      <c r="E66" s="46"/>
    </row>
    <row r="67" spans="1:5" ht="15.75">
      <c r="A67" s="60" t="s">
        <v>145</v>
      </c>
      <c r="B67" s="62" t="s">
        <v>142</v>
      </c>
      <c r="C67" s="62"/>
      <c r="D67" s="46">
        <f>SUM(D68:D69)</f>
        <v>2008900</v>
      </c>
      <c r="E67" s="46">
        <f>SUM(E68:E69)</f>
        <v>2008900</v>
      </c>
    </row>
    <row r="68" spans="1:5" ht="78.75">
      <c r="A68" s="60" t="s">
        <v>64</v>
      </c>
      <c r="B68" s="62" t="s">
        <v>142</v>
      </c>
      <c r="C68" s="62" t="s">
        <v>65</v>
      </c>
      <c r="D68" s="46">
        <v>700900</v>
      </c>
      <c r="E68" s="46">
        <v>700900</v>
      </c>
    </row>
    <row r="69" spans="1:5" s="20" customFormat="1" ht="31.5">
      <c r="A69" s="60" t="s">
        <v>69</v>
      </c>
      <c r="B69" s="62" t="s">
        <v>142</v>
      </c>
      <c r="C69" s="62" t="s">
        <v>70</v>
      </c>
      <c r="D69" s="46">
        <v>1308000</v>
      </c>
      <c r="E69" s="46">
        <v>1308000</v>
      </c>
    </row>
    <row r="70" spans="1:5" ht="63">
      <c r="A70" s="29" t="s">
        <v>216</v>
      </c>
      <c r="B70" s="16" t="s">
        <v>128</v>
      </c>
      <c r="C70" s="16"/>
      <c r="D70" s="45">
        <f>D71</f>
        <v>27563800</v>
      </c>
      <c r="E70" s="45">
        <f>E71</f>
        <v>25885600</v>
      </c>
    </row>
    <row r="71" spans="1:5" ht="15.75">
      <c r="A71" s="60" t="s">
        <v>86</v>
      </c>
      <c r="B71" s="62" t="s">
        <v>127</v>
      </c>
      <c r="C71" s="62"/>
      <c r="D71" s="46">
        <f>D72</f>
        <v>27563800</v>
      </c>
      <c r="E71" s="46">
        <f>E72</f>
        <v>25885600</v>
      </c>
    </row>
    <row r="72" spans="1:5" ht="31.5">
      <c r="A72" s="60" t="s">
        <v>69</v>
      </c>
      <c r="B72" s="62" t="s">
        <v>127</v>
      </c>
      <c r="C72" s="62" t="s">
        <v>70</v>
      </c>
      <c r="D72" s="46">
        <v>27563800</v>
      </c>
      <c r="E72" s="46">
        <v>25885600</v>
      </c>
    </row>
    <row r="73" spans="1:5" ht="47.25">
      <c r="A73" s="29" t="s">
        <v>215</v>
      </c>
      <c r="B73" s="16" t="s">
        <v>212</v>
      </c>
      <c r="C73" s="16"/>
      <c r="D73" s="45">
        <f>D74</f>
        <v>471000</v>
      </c>
      <c r="E73" s="45">
        <f>E74</f>
        <v>471000</v>
      </c>
    </row>
    <row r="74" spans="1:5" ht="31.5">
      <c r="A74" s="60" t="s">
        <v>154</v>
      </c>
      <c r="B74" s="62" t="s">
        <v>211</v>
      </c>
      <c r="C74" s="62"/>
      <c r="D74" s="46">
        <f>D75</f>
        <v>471000</v>
      </c>
      <c r="E74" s="46">
        <f>E75</f>
        <v>471000</v>
      </c>
    </row>
    <row r="75" spans="1:5" ht="31.5">
      <c r="A75" s="60" t="s">
        <v>69</v>
      </c>
      <c r="B75" s="62" t="s">
        <v>211</v>
      </c>
      <c r="C75" s="62" t="s">
        <v>70</v>
      </c>
      <c r="D75" s="46">
        <v>471000</v>
      </c>
      <c r="E75" s="46">
        <v>471000</v>
      </c>
    </row>
    <row r="76" spans="1:5" s="20" customFormat="1" ht="15.75">
      <c r="A76" s="26" t="s">
        <v>104</v>
      </c>
      <c r="B76" s="23">
        <v>9999999999</v>
      </c>
      <c r="C76" s="23"/>
      <c r="D76" s="45">
        <f>D77</f>
        <v>3795000</v>
      </c>
      <c r="E76" s="45">
        <f>E77</f>
        <v>7702000</v>
      </c>
    </row>
    <row r="77" spans="1:5" ht="15.75">
      <c r="A77" s="64" t="s">
        <v>104</v>
      </c>
      <c r="B77" s="65">
        <v>9999999999</v>
      </c>
      <c r="C77" s="65">
        <v>999</v>
      </c>
      <c r="D77" s="46">
        <v>3795000</v>
      </c>
      <c r="E77" s="46">
        <v>7702000</v>
      </c>
    </row>
  </sheetData>
  <sheetProtection/>
  <mergeCells count="1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0:E10"/>
    <mergeCell ref="A11:A12"/>
    <mergeCell ref="B11:B12"/>
    <mergeCell ref="C11:C12"/>
    <mergeCell ref="D11:E11"/>
    <mergeCell ref="F33:G34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view="pageBreakPreview" zoomScale="90" zoomScaleNormal="90" zoomScaleSheetLayoutView="90" zoomScalePageLayoutView="0" workbookViewId="0" topLeftCell="A1">
      <selection activeCell="F15" sqref="F15"/>
    </sheetView>
  </sheetViews>
  <sheetFormatPr defaultColWidth="9.140625" defaultRowHeight="15"/>
  <cols>
    <col min="1" max="1" width="55.7109375" style="25" customWidth="1"/>
    <col min="2" max="2" width="8.7109375" style="25" customWidth="1"/>
    <col min="3" max="3" width="14.7109375" style="22" customWidth="1"/>
    <col min="4" max="4" width="8.28125" style="22" customWidth="1"/>
    <col min="5" max="5" width="15.7109375" style="22" customWidth="1"/>
    <col min="6" max="16384" width="9.140625" style="22" customWidth="1"/>
  </cols>
  <sheetData>
    <row r="1" spans="1:5" s="32" customFormat="1" ht="18.75">
      <c r="A1" s="74" t="s">
        <v>156</v>
      </c>
      <c r="B1" s="74"/>
      <c r="C1" s="74"/>
      <c r="D1" s="74"/>
      <c r="E1" s="74"/>
    </row>
    <row r="2" spans="1:5" s="32" customFormat="1" ht="18.75" customHeight="1">
      <c r="A2" s="74" t="s">
        <v>2</v>
      </c>
      <c r="B2" s="74"/>
      <c r="C2" s="74"/>
      <c r="D2" s="74"/>
      <c r="E2" s="74"/>
    </row>
    <row r="3" spans="1:5" s="32" customFormat="1" ht="18.75" customHeight="1">
      <c r="A3" s="74" t="s">
        <v>3</v>
      </c>
      <c r="B3" s="74"/>
      <c r="C3" s="74"/>
      <c r="D3" s="74"/>
      <c r="E3" s="74"/>
    </row>
    <row r="4" spans="1:5" s="32" customFormat="1" ht="18.75">
      <c r="A4" s="74" t="str">
        <f>'Прил.6  цел.ст.'!A4:E4</f>
        <v>от 18 ноября 2021 года №111</v>
      </c>
      <c r="B4" s="74"/>
      <c r="C4" s="74"/>
      <c r="D4" s="74"/>
      <c r="E4" s="74"/>
    </row>
    <row r="5" spans="1:5" s="32" customFormat="1" ht="18.75" customHeight="1">
      <c r="A5" s="74" t="s">
        <v>4</v>
      </c>
      <c r="B5" s="74"/>
      <c r="C5" s="74"/>
      <c r="D5" s="74"/>
      <c r="E5" s="74"/>
    </row>
    <row r="6" spans="1:5" s="32" customFormat="1" ht="18.75" customHeight="1">
      <c r="A6" s="74" t="s">
        <v>3</v>
      </c>
      <c r="B6" s="74"/>
      <c r="C6" s="74"/>
      <c r="D6" s="74"/>
      <c r="E6" s="74"/>
    </row>
    <row r="7" spans="1:5" s="32" customFormat="1" ht="18.75" customHeight="1">
      <c r="A7" s="74" t="str">
        <f>'Прил.6  цел.ст.'!A7:E7</f>
        <v>на 2022 год и плановый период 2023 и 2024 годов»</v>
      </c>
      <c r="B7" s="74"/>
      <c r="C7" s="74"/>
      <c r="D7" s="74"/>
      <c r="E7" s="74"/>
    </row>
    <row r="8" spans="1:5" ht="18.75">
      <c r="A8" s="76"/>
      <c r="B8" s="76"/>
      <c r="C8" s="76"/>
      <c r="D8" s="76"/>
      <c r="E8" s="76"/>
    </row>
    <row r="9" spans="1:5" ht="54.75" customHeight="1">
      <c r="A9" s="77" t="s">
        <v>262</v>
      </c>
      <c r="B9" s="77"/>
      <c r="C9" s="77"/>
      <c r="D9" s="77"/>
      <c r="E9" s="77"/>
    </row>
    <row r="10" spans="1:5" s="25" customFormat="1" ht="15.75">
      <c r="A10" s="78"/>
      <c r="B10" s="78"/>
      <c r="C10" s="78"/>
      <c r="D10" s="78"/>
      <c r="E10" s="78"/>
    </row>
    <row r="11" spans="1:5" s="25" customFormat="1" ht="15" customHeight="1">
      <c r="A11" s="79" t="s">
        <v>55</v>
      </c>
      <c r="B11" s="79" t="s">
        <v>107</v>
      </c>
      <c r="C11" s="79" t="s">
        <v>57</v>
      </c>
      <c r="D11" s="79" t="s">
        <v>58</v>
      </c>
      <c r="E11" s="79" t="s">
        <v>231</v>
      </c>
    </row>
    <row r="12" spans="1:5" s="25" customFormat="1" ht="33" customHeight="1">
      <c r="A12" s="80"/>
      <c r="B12" s="80"/>
      <c r="C12" s="80"/>
      <c r="D12" s="80"/>
      <c r="E12" s="80"/>
    </row>
    <row r="13" spans="1:5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</row>
    <row r="14" spans="1:5" s="25" customFormat="1" ht="15.75">
      <c r="A14" s="15" t="s">
        <v>59</v>
      </c>
      <c r="B14" s="17"/>
      <c r="C14" s="18"/>
      <c r="D14" s="18"/>
      <c r="E14" s="44">
        <f>E15+E20</f>
        <v>151648400</v>
      </c>
    </row>
    <row r="15" spans="1:5" s="25" customFormat="1" ht="47.25">
      <c r="A15" s="15" t="s">
        <v>113</v>
      </c>
      <c r="B15" s="18">
        <v>730</v>
      </c>
      <c r="C15" s="18"/>
      <c r="D15" s="18"/>
      <c r="E15" s="44">
        <f>E16</f>
        <v>665100</v>
      </c>
    </row>
    <row r="16" spans="1:5" s="19" customFormat="1" ht="78.75">
      <c r="A16" s="29" t="s">
        <v>68</v>
      </c>
      <c r="B16" s="18">
        <v>730</v>
      </c>
      <c r="C16" s="16" t="s">
        <v>157</v>
      </c>
      <c r="D16" s="16"/>
      <c r="E16" s="45">
        <f>E17</f>
        <v>665100</v>
      </c>
    </row>
    <row r="17" spans="1:5" s="25" customFormat="1" ht="31.5">
      <c r="A17" s="60" t="s">
        <v>63</v>
      </c>
      <c r="B17" s="17">
        <v>730</v>
      </c>
      <c r="C17" s="62" t="s">
        <v>158</v>
      </c>
      <c r="D17" s="62"/>
      <c r="E17" s="46">
        <f>E18+E19</f>
        <v>665100</v>
      </c>
    </row>
    <row r="18" spans="1:5" s="25" customFormat="1" ht="78.75">
      <c r="A18" s="60" t="s">
        <v>64</v>
      </c>
      <c r="B18" s="17">
        <v>730</v>
      </c>
      <c r="C18" s="62" t="s">
        <v>158</v>
      </c>
      <c r="D18" s="62" t="s">
        <v>65</v>
      </c>
      <c r="E18" s="46">
        <v>488000</v>
      </c>
    </row>
    <row r="19" spans="1:5" s="25" customFormat="1" ht="31.5">
      <c r="A19" s="60" t="s">
        <v>69</v>
      </c>
      <c r="B19" s="17">
        <v>730</v>
      </c>
      <c r="C19" s="62" t="s">
        <v>158</v>
      </c>
      <c r="D19" s="62" t="s">
        <v>70</v>
      </c>
      <c r="E19" s="46">
        <v>177100</v>
      </c>
    </row>
    <row r="20" spans="1:5" s="19" customFormat="1" ht="47.25">
      <c r="A20" s="15" t="s">
        <v>106</v>
      </c>
      <c r="B20" s="18">
        <v>791</v>
      </c>
      <c r="C20" s="16"/>
      <c r="D20" s="16"/>
      <c r="E20" s="45">
        <f>E21+E24+E27+E39+E42+E45+E50+E56+E59+E72+E75</f>
        <v>150983300</v>
      </c>
    </row>
    <row r="21" spans="1:5" s="25" customFormat="1" ht="63">
      <c r="A21" s="29" t="s">
        <v>174</v>
      </c>
      <c r="B21" s="18">
        <v>791</v>
      </c>
      <c r="C21" s="16" t="s">
        <v>173</v>
      </c>
      <c r="D21" s="16"/>
      <c r="E21" s="45">
        <f>E22</f>
        <v>4800000</v>
      </c>
    </row>
    <row r="22" spans="1:5" s="19" customFormat="1" ht="18.75" customHeight="1">
      <c r="A22" s="60" t="s">
        <v>170</v>
      </c>
      <c r="B22" s="17">
        <v>791</v>
      </c>
      <c r="C22" s="62" t="s">
        <v>169</v>
      </c>
      <c r="D22" s="62"/>
      <c r="E22" s="46">
        <f>E23</f>
        <v>4800000</v>
      </c>
    </row>
    <row r="23" spans="1:5" s="25" customFormat="1" ht="31.5">
      <c r="A23" s="60" t="s">
        <v>69</v>
      </c>
      <c r="B23" s="17">
        <v>791</v>
      </c>
      <c r="C23" s="62" t="s">
        <v>169</v>
      </c>
      <c r="D23" s="62" t="s">
        <v>70</v>
      </c>
      <c r="E23" s="46">
        <v>4800000</v>
      </c>
    </row>
    <row r="24" spans="1:5" s="25" customFormat="1" ht="78.75">
      <c r="A24" s="29" t="s">
        <v>155</v>
      </c>
      <c r="B24" s="18">
        <v>791</v>
      </c>
      <c r="C24" s="16" t="s">
        <v>143</v>
      </c>
      <c r="D24" s="16"/>
      <c r="E24" s="45">
        <f>E25</f>
        <v>619100</v>
      </c>
    </row>
    <row r="25" spans="1:5" s="25" customFormat="1" ht="15.75">
      <c r="A25" s="60" t="s">
        <v>101</v>
      </c>
      <c r="B25" s="17">
        <v>791</v>
      </c>
      <c r="C25" s="62" t="s">
        <v>144</v>
      </c>
      <c r="D25" s="62"/>
      <c r="E25" s="46">
        <f>E26</f>
        <v>619100</v>
      </c>
    </row>
    <row r="26" spans="1:5" s="25" customFormat="1" ht="15.75">
      <c r="A26" s="60" t="s">
        <v>102</v>
      </c>
      <c r="B26" s="17">
        <v>791</v>
      </c>
      <c r="C26" s="62" t="s">
        <v>144</v>
      </c>
      <c r="D26" s="62" t="s">
        <v>103</v>
      </c>
      <c r="E26" s="46">
        <v>619100</v>
      </c>
    </row>
    <row r="27" spans="1:5" ht="63">
      <c r="A27" s="29" t="s">
        <v>213</v>
      </c>
      <c r="B27" s="18">
        <v>791</v>
      </c>
      <c r="C27" s="16" t="s">
        <v>119</v>
      </c>
      <c r="D27" s="16"/>
      <c r="E27" s="45">
        <f>E28+E33+E35+E37</f>
        <v>14037200</v>
      </c>
    </row>
    <row r="28" spans="1:5" ht="31.5">
      <c r="A28" s="60" t="s">
        <v>63</v>
      </c>
      <c r="B28" s="17">
        <v>791</v>
      </c>
      <c r="C28" s="62" t="s">
        <v>117</v>
      </c>
      <c r="D28" s="62"/>
      <c r="E28" s="46">
        <f>E29+E30+E31+E32</f>
        <v>13148600</v>
      </c>
    </row>
    <row r="29" spans="1:5" ht="78.75">
      <c r="A29" s="60" t="s">
        <v>64</v>
      </c>
      <c r="B29" s="17">
        <v>791</v>
      </c>
      <c r="C29" s="62" t="s">
        <v>117</v>
      </c>
      <c r="D29" s="62" t="s">
        <v>65</v>
      </c>
      <c r="E29" s="46">
        <v>8967100</v>
      </c>
    </row>
    <row r="30" spans="1:5" ht="31.5">
      <c r="A30" s="60" t="s">
        <v>69</v>
      </c>
      <c r="B30" s="17">
        <v>791</v>
      </c>
      <c r="C30" s="62" t="s">
        <v>117</v>
      </c>
      <c r="D30" s="62" t="s">
        <v>70</v>
      </c>
      <c r="E30" s="46">
        <f>4094500+78500</f>
        <v>4173000</v>
      </c>
    </row>
    <row r="31" spans="1:5" ht="15.75">
      <c r="A31" s="60" t="s">
        <v>75</v>
      </c>
      <c r="B31" s="17">
        <v>791</v>
      </c>
      <c r="C31" s="62" t="s">
        <v>117</v>
      </c>
      <c r="D31" s="62" t="s">
        <v>76</v>
      </c>
      <c r="E31" s="46"/>
    </row>
    <row r="32" spans="1:5" s="20" customFormat="1" ht="15.75">
      <c r="A32" s="60" t="s">
        <v>71</v>
      </c>
      <c r="B32" s="17">
        <v>791</v>
      </c>
      <c r="C32" s="62" t="s">
        <v>117</v>
      </c>
      <c r="D32" s="62" t="s">
        <v>72</v>
      </c>
      <c r="E32" s="46">
        <v>8500</v>
      </c>
    </row>
    <row r="33" spans="1:5" ht="47.25">
      <c r="A33" s="60" t="s">
        <v>77</v>
      </c>
      <c r="B33" s="17">
        <v>791</v>
      </c>
      <c r="C33" s="62" t="s">
        <v>118</v>
      </c>
      <c r="D33" s="62"/>
      <c r="E33" s="46">
        <f>E34</f>
        <v>664600</v>
      </c>
    </row>
    <row r="34" spans="1:5" ht="78.75">
      <c r="A34" s="60" t="s">
        <v>64</v>
      </c>
      <c r="B34" s="17">
        <v>791</v>
      </c>
      <c r="C34" s="62" t="s">
        <v>118</v>
      </c>
      <c r="D34" s="62" t="s">
        <v>65</v>
      </c>
      <c r="E34" s="46">
        <v>664600</v>
      </c>
    </row>
    <row r="35" spans="1:5" ht="47.25">
      <c r="A35" s="60" t="s">
        <v>248</v>
      </c>
      <c r="B35" s="17">
        <v>791</v>
      </c>
      <c r="C35" s="62" t="s">
        <v>247</v>
      </c>
      <c r="D35" s="62"/>
      <c r="E35" s="46">
        <f>E36</f>
        <v>174000</v>
      </c>
    </row>
    <row r="36" spans="1:5" ht="31.5">
      <c r="A36" s="60" t="s">
        <v>69</v>
      </c>
      <c r="B36" s="17">
        <v>791</v>
      </c>
      <c r="C36" s="62" t="s">
        <v>247</v>
      </c>
      <c r="D36" s="62" t="s">
        <v>70</v>
      </c>
      <c r="E36" s="46">
        <v>174000</v>
      </c>
    </row>
    <row r="37" spans="1:5" ht="15.75">
      <c r="A37" s="60" t="s">
        <v>80</v>
      </c>
      <c r="B37" s="17">
        <v>791</v>
      </c>
      <c r="C37" s="62" t="s">
        <v>259</v>
      </c>
      <c r="D37" s="62"/>
      <c r="E37" s="46">
        <f>E38</f>
        <v>50000</v>
      </c>
    </row>
    <row r="38" spans="1:5" s="20" customFormat="1" ht="15.75">
      <c r="A38" s="60" t="s">
        <v>71</v>
      </c>
      <c r="B38" s="17">
        <v>791</v>
      </c>
      <c r="C38" s="62" t="s">
        <v>259</v>
      </c>
      <c r="D38" s="62" t="s">
        <v>72</v>
      </c>
      <c r="E38" s="46">
        <v>50000</v>
      </c>
    </row>
    <row r="39" spans="1:5" ht="78.75">
      <c r="A39" s="29" t="s">
        <v>219</v>
      </c>
      <c r="B39" s="18">
        <v>791</v>
      </c>
      <c r="C39" s="16" t="s">
        <v>129</v>
      </c>
      <c r="D39" s="16"/>
      <c r="E39" s="45">
        <f>E40</f>
        <v>1000000</v>
      </c>
    </row>
    <row r="40" spans="1:5" ht="47.25">
      <c r="A40" s="60" t="s">
        <v>218</v>
      </c>
      <c r="B40" s="17">
        <v>791</v>
      </c>
      <c r="C40" s="62" t="s">
        <v>217</v>
      </c>
      <c r="D40" s="62"/>
      <c r="E40" s="46">
        <f>E41</f>
        <v>1000000</v>
      </c>
    </row>
    <row r="41" spans="1:5" s="20" customFormat="1" ht="15.75">
      <c r="A41" s="60" t="s">
        <v>71</v>
      </c>
      <c r="B41" s="17">
        <v>791</v>
      </c>
      <c r="C41" s="62" t="s">
        <v>217</v>
      </c>
      <c r="D41" s="62" t="s">
        <v>72</v>
      </c>
      <c r="E41" s="46">
        <v>1000000</v>
      </c>
    </row>
    <row r="42" spans="1:5" ht="63">
      <c r="A42" s="29" t="s">
        <v>225</v>
      </c>
      <c r="B42" s="18">
        <v>791</v>
      </c>
      <c r="C42" s="16" t="s">
        <v>224</v>
      </c>
      <c r="D42" s="16"/>
      <c r="E42" s="45">
        <f>E43</f>
        <v>63603600</v>
      </c>
    </row>
    <row r="43" spans="1:5" ht="15.75">
      <c r="A43" s="60" t="s">
        <v>101</v>
      </c>
      <c r="B43" s="17">
        <v>791</v>
      </c>
      <c r="C43" s="62" t="s">
        <v>223</v>
      </c>
      <c r="D43" s="62"/>
      <c r="E43" s="46">
        <f>E44</f>
        <v>63603600</v>
      </c>
    </row>
    <row r="44" spans="1:5" s="20" customFormat="1" ht="15.75">
      <c r="A44" s="60" t="s">
        <v>102</v>
      </c>
      <c r="B44" s="17">
        <v>791</v>
      </c>
      <c r="C44" s="62" t="s">
        <v>223</v>
      </c>
      <c r="D44" s="62" t="s">
        <v>103</v>
      </c>
      <c r="E44" s="46">
        <v>63603600</v>
      </c>
    </row>
    <row r="45" spans="1:5" ht="63">
      <c r="A45" s="29" t="s">
        <v>220</v>
      </c>
      <c r="B45" s="18">
        <v>791</v>
      </c>
      <c r="C45" s="16" t="s">
        <v>165</v>
      </c>
      <c r="D45" s="16"/>
      <c r="E45" s="45">
        <f>E46+E48</f>
        <v>2300000</v>
      </c>
    </row>
    <row r="46" spans="1:5" ht="15.75">
      <c r="A46" s="60" t="s">
        <v>101</v>
      </c>
      <c r="B46" s="17">
        <v>791</v>
      </c>
      <c r="C46" s="62" t="s">
        <v>164</v>
      </c>
      <c r="D46" s="62"/>
      <c r="E46" s="46">
        <f>E47</f>
        <v>2000000</v>
      </c>
    </row>
    <row r="47" spans="1:5" s="20" customFormat="1" ht="15.75">
      <c r="A47" s="60" t="s">
        <v>102</v>
      </c>
      <c r="B47" s="17">
        <v>791</v>
      </c>
      <c r="C47" s="62" t="s">
        <v>164</v>
      </c>
      <c r="D47" s="62" t="s">
        <v>103</v>
      </c>
      <c r="E47" s="46">
        <v>2000000</v>
      </c>
    </row>
    <row r="48" spans="1:5" ht="15.75">
      <c r="A48" s="60" t="s">
        <v>222</v>
      </c>
      <c r="B48" s="17">
        <v>791</v>
      </c>
      <c r="C48" s="62" t="s">
        <v>221</v>
      </c>
      <c r="D48" s="62"/>
      <c r="E48" s="46">
        <f>E49</f>
        <v>300000</v>
      </c>
    </row>
    <row r="49" spans="1:5" ht="31.5">
      <c r="A49" s="60" t="s">
        <v>69</v>
      </c>
      <c r="B49" s="17">
        <v>791</v>
      </c>
      <c r="C49" s="62" t="s">
        <v>221</v>
      </c>
      <c r="D49" s="62" t="s">
        <v>70</v>
      </c>
      <c r="E49" s="46">
        <v>300000</v>
      </c>
    </row>
    <row r="50" spans="1:5" s="20" customFormat="1" ht="78.75">
      <c r="A50" s="34" t="s">
        <v>214</v>
      </c>
      <c r="B50" s="18">
        <v>791</v>
      </c>
      <c r="C50" s="16" t="s">
        <v>121</v>
      </c>
      <c r="D50" s="16"/>
      <c r="E50" s="45">
        <f>E51+E53</f>
        <v>1227100</v>
      </c>
    </row>
    <row r="51" spans="1:5" ht="47.25">
      <c r="A51" s="64" t="s">
        <v>83</v>
      </c>
      <c r="B51" s="17">
        <v>791</v>
      </c>
      <c r="C51" s="62" t="s">
        <v>120</v>
      </c>
      <c r="D51" s="62"/>
      <c r="E51" s="46">
        <f>E52</f>
        <v>300000</v>
      </c>
    </row>
    <row r="52" spans="1:5" ht="31.5">
      <c r="A52" s="64" t="s">
        <v>69</v>
      </c>
      <c r="B52" s="17">
        <v>791</v>
      </c>
      <c r="C52" s="62" t="s">
        <v>120</v>
      </c>
      <c r="D52" s="62" t="s">
        <v>70</v>
      </c>
      <c r="E52" s="46">
        <v>300000</v>
      </c>
    </row>
    <row r="53" spans="1:5" ht="15.75">
      <c r="A53" s="60" t="s">
        <v>123</v>
      </c>
      <c r="B53" s="17">
        <v>791</v>
      </c>
      <c r="C53" s="62" t="s">
        <v>122</v>
      </c>
      <c r="D53" s="62"/>
      <c r="E53" s="46">
        <f>E54+E55</f>
        <v>927100</v>
      </c>
    </row>
    <row r="54" spans="1:5" ht="31.5" hidden="1">
      <c r="A54" s="60" t="s">
        <v>69</v>
      </c>
      <c r="B54" s="17">
        <v>791</v>
      </c>
      <c r="C54" s="62" t="s">
        <v>122</v>
      </c>
      <c r="D54" s="62" t="s">
        <v>70</v>
      </c>
      <c r="E54" s="46">
        <v>891300</v>
      </c>
    </row>
    <row r="55" spans="1:5" ht="15.75">
      <c r="A55" s="60" t="s">
        <v>71</v>
      </c>
      <c r="B55" s="17">
        <v>791</v>
      </c>
      <c r="C55" s="62" t="s">
        <v>122</v>
      </c>
      <c r="D55" s="62" t="s">
        <v>72</v>
      </c>
      <c r="E55" s="46">
        <v>35800</v>
      </c>
    </row>
    <row r="56" spans="1:5" ht="48.75" customHeight="1">
      <c r="A56" s="29" t="s">
        <v>255</v>
      </c>
      <c r="B56" s="18">
        <v>791</v>
      </c>
      <c r="C56" s="16" t="s">
        <v>254</v>
      </c>
      <c r="D56" s="16"/>
      <c r="E56" s="45">
        <f>E57</f>
        <v>150000</v>
      </c>
    </row>
    <row r="57" spans="1:5" ht="31.5">
      <c r="A57" s="60" t="s">
        <v>251</v>
      </c>
      <c r="B57" s="17">
        <v>791</v>
      </c>
      <c r="C57" s="62" t="s">
        <v>250</v>
      </c>
      <c r="D57" s="62"/>
      <c r="E57" s="46">
        <f>E58</f>
        <v>150000</v>
      </c>
    </row>
    <row r="58" spans="1:5" ht="31.5">
      <c r="A58" s="60" t="s">
        <v>69</v>
      </c>
      <c r="B58" s="17">
        <v>791</v>
      </c>
      <c r="C58" s="62" t="s">
        <v>250</v>
      </c>
      <c r="D58" s="62" t="s">
        <v>70</v>
      </c>
      <c r="E58" s="46">
        <v>150000</v>
      </c>
    </row>
    <row r="59" spans="1:5" ht="78.75">
      <c r="A59" s="29" t="s">
        <v>93</v>
      </c>
      <c r="B59" s="18">
        <v>791</v>
      </c>
      <c r="C59" s="16" t="s">
        <v>133</v>
      </c>
      <c r="D59" s="16"/>
      <c r="E59" s="45">
        <f>E60+E62+E65+E69</f>
        <v>33030300</v>
      </c>
    </row>
    <row r="60" spans="1:5" ht="47.25">
      <c r="A60" s="60" t="s">
        <v>109</v>
      </c>
      <c r="B60" s="17">
        <v>791</v>
      </c>
      <c r="C60" s="62" t="s">
        <v>132</v>
      </c>
      <c r="D60" s="62"/>
      <c r="E60" s="46">
        <f>E61</f>
        <v>1430800</v>
      </c>
    </row>
    <row r="61" spans="1:5" ht="31.5">
      <c r="A61" s="60" t="s">
        <v>69</v>
      </c>
      <c r="B61" s="17">
        <v>791</v>
      </c>
      <c r="C61" s="62" t="s">
        <v>132</v>
      </c>
      <c r="D61" s="62" t="s">
        <v>70</v>
      </c>
      <c r="E61" s="46">
        <v>1430800</v>
      </c>
    </row>
    <row r="62" spans="1:5" ht="15.75">
      <c r="A62" s="60" t="s">
        <v>135</v>
      </c>
      <c r="B62" s="17">
        <v>791</v>
      </c>
      <c r="C62" s="62" t="s">
        <v>134</v>
      </c>
      <c r="D62" s="62"/>
      <c r="E62" s="46">
        <f>SUM(E63:E64)</f>
        <v>0</v>
      </c>
    </row>
    <row r="63" spans="1:5" ht="31.5">
      <c r="A63" s="60" t="s">
        <v>69</v>
      </c>
      <c r="B63" s="17">
        <v>791</v>
      </c>
      <c r="C63" s="62" t="s">
        <v>134</v>
      </c>
      <c r="D63" s="62" t="s">
        <v>70</v>
      </c>
      <c r="E63" s="46"/>
    </row>
    <row r="64" spans="1:5" ht="15.75">
      <c r="A64" s="60" t="s">
        <v>71</v>
      </c>
      <c r="B64" s="17">
        <v>791</v>
      </c>
      <c r="C64" s="62" t="s">
        <v>134</v>
      </c>
      <c r="D64" s="62" t="s">
        <v>72</v>
      </c>
      <c r="E64" s="46"/>
    </row>
    <row r="65" spans="1:5" ht="31.5">
      <c r="A65" s="60" t="s">
        <v>98</v>
      </c>
      <c r="B65" s="17">
        <v>791</v>
      </c>
      <c r="C65" s="62" t="s">
        <v>136</v>
      </c>
      <c r="D65" s="62"/>
      <c r="E65" s="46">
        <f>E66</f>
        <v>29590600</v>
      </c>
    </row>
    <row r="66" spans="1:5" ht="31.5">
      <c r="A66" s="60" t="s">
        <v>69</v>
      </c>
      <c r="B66" s="17">
        <v>791</v>
      </c>
      <c r="C66" s="62" t="s">
        <v>136</v>
      </c>
      <c r="D66" s="62" t="s">
        <v>70</v>
      </c>
      <c r="E66" s="46">
        <v>29590600</v>
      </c>
    </row>
    <row r="67" spans="1:5" ht="47.25" hidden="1">
      <c r="A67" s="60" t="s">
        <v>138</v>
      </c>
      <c r="B67" s="17">
        <v>791</v>
      </c>
      <c r="C67" s="62" t="s">
        <v>137</v>
      </c>
      <c r="D67" s="62"/>
      <c r="E67" s="46">
        <f>E68</f>
        <v>0</v>
      </c>
    </row>
    <row r="68" spans="1:5" ht="31.5" hidden="1">
      <c r="A68" s="60" t="s">
        <v>112</v>
      </c>
      <c r="B68" s="17">
        <v>791</v>
      </c>
      <c r="C68" s="62" t="s">
        <v>137</v>
      </c>
      <c r="D68" s="62" t="s">
        <v>111</v>
      </c>
      <c r="E68" s="46"/>
    </row>
    <row r="69" spans="1:5" ht="15.75">
      <c r="A69" s="60" t="s">
        <v>145</v>
      </c>
      <c r="B69" s="17">
        <v>791</v>
      </c>
      <c r="C69" s="62" t="s">
        <v>142</v>
      </c>
      <c r="D69" s="62"/>
      <c r="E69" s="46">
        <f>SUM(E70:E71)</f>
        <v>2008900</v>
      </c>
    </row>
    <row r="70" spans="1:5" ht="78.75">
      <c r="A70" s="60" t="s">
        <v>64</v>
      </c>
      <c r="B70" s="17">
        <v>791</v>
      </c>
      <c r="C70" s="62" t="s">
        <v>142</v>
      </c>
      <c r="D70" s="62" t="s">
        <v>65</v>
      </c>
      <c r="E70" s="46">
        <v>700900</v>
      </c>
    </row>
    <row r="71" spans="1:5" ht="31.5">
      <c r="A71" s="60" t="s">
        <v>69</v>
      </c>
      <c r="B71" s="17">
        <v>791</v>
      </c>
      <c r="C71" s="62" t="s">
        <v>142</v>
      </c>
      <c r="D71" s="62" t="s">
        <v>70</v>
      </c>
      <c r="E71" s="46">
        <v>1308000</v>
      </c>
    </row>
    <row r="72" spans="1:5" ht="63">
      <c r="A72" s="29" t="s">
        <v>216</v>
      </c>
      <c r="B72" s="18">
        <v>791</v>
      </c>
      <c r="C72" s="16" t="s">
        <v>128</v>
      </c>
      <c r="D72" s="16"/>
      <c r="E72" s="45">
        <f>E73</f>
        <v>29745000</v>
      </c>
    </row>
    <row r="73" spans="1:5" ht="15.75">
      <c r="A73" s="60" t="s">
        <v>86</v>
      </c>
      <c r="B73" s="17">
        <v>791</v>
      </c>
      <c r="C73" s="62" t="s">
        <v>127</v>
      </c>
      <c r="D73" s="62"/>
      <c r="E73" s="46">
        <f>E74</f>
        <v>29745000</v>
      </c>
    </row>
    <row r="74" spans="1:5" ht="31.5">
      <c r="A74" s="60" t="s">
        <v>69</v>
      </c>
      <c r="B74" s="17">
        <v>791</v>
      </c>
      <c r="C74" s="62" t="s">
        <v>127</v>
      </c>
      <c r="D74" s="62" t="s">
        <v>70</v>
      </c>
      <c r="E74" s="46">
        <v>29745000</v>
      </c>
    </row>
    <row r="75" spans="1:5" ht="47.25">
      <c r="A75" s="29" t="s">
        <v>215</v>
      </c>
      <c r="B75" s="18">
        <v>791</v>
      </c>
      <c r="C75" s="16" t="s">
        <v>212</v>
      </c>
      <c r="D75" s="16"/>
      <c r="E75" s="45">
        <f>E76</f>
        <v>471000</v>
      </c>
    </row>
    <row r="76" spans="1:5" ht="31.5">
      <c r="A76" s="60" t="s">
        <v>154</v>
      </c>
      <c r="B76" s="17">
        <v>791</v>
      </c>
      <c r="C76" s="62" t="s">
        <v>211</v>
      </c>
      <c r="D76" s="62"/>
      <c r="E76" s="46">
        <f>E77</f>
        <v>471000</v>
      </c>
    </row>
    <row r="77" spans="1:5" ht="31.5">
      <c r="A77" s="60" t="s">
        <v>69</v>
      </c>
      <c r="B77" s="17">
        <v>791</v>
      </c>
      <c r="C77" s="62" t="s">
        <v>211</v>
      </c>
      <c r="D77" s="62" t="s">
        <v>70</v>
      </c>
      <c r="E77" s="46">
        <v>471000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view="pageBreakPreview" zoomScale="90" zoomScaleSheetLayoutView="90" zoomScalePageLayoutView="0" workbookViewId="0" topLeftCell="A67">
      <selection activeCell="D13" sqref="D13"/>
    </sheetView>
  </sheetViews>
  <sheetFormatPr defaultColWidth="9.140625" defaultRowHeight="15"/>
  <cols>
    <col min="1" max="1" width="55.7109375" style="25" customWidth="1"/>
    <col min="2" max="2" width="7.8515625" style="25" customWidth="1"/>
    <col min="3" max="3" width="15.140625" style="22" customWidth="1"/>
    <col min="4" max="4" width="6.8515625" style="22" customWidth="1"/>
    <col min="5" max="6" width="16.28125" style="22" customWidth="1"/>
    <col min="7" max="16384" width="9.140625" style="22" customWidth="1"/>
  </cols>
  <sheetData>
    <row r="1" spans="1:6" s="32" customFormat="1" ht="18.75">
      <c r="A1" s="74" t="s">
        <v>54</v>
      </c>
      <c r="B1" s="74"/>
      <c r="C1" s="74"/>
      <c r="D1" s="74"/>
      <c r="E1" s="74"/>
      <c r="F1" s="74"/>
    </row>
    <row r="2" spans="1:6" s="32" customFormat="1" ht="18.75" customHeight="1">
      <c r="A2" s="74" t="s">
        <v>2</v>
      </c>
      <c r="B2" s="74"/>
      <c r="C2" s="74"/>
      <c r="D2" s="74"/>
      <c r="E2" s="74"/>
      <c r="F2" s="74"/>
    </row>
    <row r="3" spans="1:6" s="32" customFormat="1" ht="18.75" customHeight="1">
      <c r="A3" s="74" t="s">
        <v>3</v>
      </c>
      <c r="B3" s="74"/>
      <c r="C3" s="74"/>
      <c r="D3" s="74"/>
      <c r="E3" s="74"/>
      <c r="F3" s="74"/>
    </row>
    <row r="4" spans="1:6" s="32" customFormat="1" ht="18.75">
      <c r="A4" s="74" t="str">
        <f>'Прил.7 ведомств.'!A4:E4</f>
        <v>от 18 ноября 2021 года №111</v>
      </c>
      <c r="B4" s="74"/>
      <c r="C4" s="74"/>
      <c r="D4" s="74"/>
      <c r="E4" s="74"/>
      <c r="F4" s="74"/>
    </row>
    <row r="5" spans="1:6" s="32" customFormat="1" ht="18.75" customHeight="1">
      <c r="A5" s="74" t="s">
        <v>4</v>
      </c>
      <c r="B5" s="74"/>
      <c r="C5" s="74"/>
      <c r="D5" s="74"/>
      <c r="E5" s="74"/>
      <c r="F5" s="74"/>
    </row>
    <row r="6" spans="1:6" s="32" customFormat="1" ht="18.75" customHeight="1">
      <c r="A6" s="74" t="s">
        <v>3</v>
      </c>
      <c r="B6" s="74"/>
      <c r="C6" s="74"/>
      <c r="D6" s="74"/>
      <c r="E6" s="74"/>
      <c r="F6" s="74"/>
    </row>
    <row r="7" spans="1:6" s="32" customFormat="1" ht="18.75" customHeight="1">
      <c r="A7" s="74" t="str">
        <f>'Прил.7 ведомств.'!A7:E7</f>
        <v>на 2022 год и плановый период 2023 и 2024 годов»</v>
      </c>
      <c r="B7" s="74"/>
      <c r="C7" s="74"/>
      <c r="D7" s="74"/>
      <c r="E7" s="74"/>
      <c r="F7" s="74"/>
    </row>
    <row r="8" spans="1:5" ht="18.75">
      <c r="A8" s="76"/>
      <c r="B8" s="76"/>
      <c r="C8" s="76"/>
      <c r="D8" s="76"/>
      <c r="E8" s="76"/>
    </row>
    <row r="9" spans="1:6" ht="60.75" customHeight="1">
      <c r="A9" s="77" t="s">
        <v>263</v>
      </c>
      <c r="B9" s="77"/>
      <c r="C9" s="77"/>
      <c r="D9" s="77"/>
      <c r="E9" s="77"/>
      <c r="F9" s="77"/>
    </row>
    <row r="10" spans="1:6" s="25" customFormat="1" ht="15.75">
      <c r="A10" s="78"/>
      <c r="B10" s="78"/>
      <c r="C10" s="78"/>
      <c r="D10" s="78"/>
      <c r="E10" s="78"/>
      <c r="F10" s="78"/>
    </row>
    <row r="11" spans="1:6" s="25" customFormat="1" ht="15" customHeight="1">
      <c r="A11" s="79" t="s">
        <v>55</v>
      </c>
      <c r="B11" s="79" t="s">
        <v>107</v>
      </c>
      <c r="C11" s="79" t="s">
        <v>57</v>
      </c>
      <c r="D11" s="79" t="s">
        <v>58</v>
      </c>
      <c r="E11" s="81" t="s">
        <v>231</v>
      </c>
      <c r="F11" s="81"/>
    </row>
    <row r="12" spans="1:6" s="25" customFormat="1" ht="15.75">
      <c r="A12" s="80"/>
      <c r="B12" s="80"/>
      <c r="C12" s="80"/>
      <c r="D12" s="80"/>
      <c r="E12" s="18" t="s">
        <v>210</v>
      </c>
      <c r="F12" s="18" t="s">
        <v>244</v>
      </c>
    </row>
    <row r="13" spans="1:6" s="25" customFormat="1" ht="15.7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s="25" customFormat="1" ht="15.75">
      <c r="A14" s="15" t="s">
        <v>59</v>
      </c>
      <c r="B14" s="17"/>
      <c r="C14" s="18"/>
      <c r="D14" s="18"/>
      <c r="E14" s="44">
        <f>E15+E20</f>
        <v>151812200</v>
      </c>
      <c r="F14" s="44">
        <f>F15+F20</f>
        <v>154041000</v>
      </c>
    </row>
    <row r="15" spans="1:6" s="25" customFormat="1" ht="47.25">
      <c r="A15" s="15" t="s">
        <v>113</v>
      </c>
      <c r="B15" s="18">
        <v>730</v>
      </c>
      <c r="C15" s="18"/>
      <c r="D15" s="18"/>
      <c r="E15" s="44">
        <f>E16</f>
        <v>665100</v>
      </c>
      <c r="F15" s="44">
        <f>F16</f>
        <v>665100</v>
      </c>
    </row>
    <row r="16" spans="1:6" s="25" customFormat="1" ht="78.75">
      <c r="A16" s="29" t="s">
        <v>68</v>
      </c>
      <c r="B16" s="18">
        <v>730</v>
      </c>
      <c r="C16" s="16" t="s">
        <v>157</v>
      </c>
      <c r="D16" s="16"/>
      <c r="E16" s="45">
        <f>E17</f>
        <v>665100</v>
      </c>
      <c r="F16" s="45">
        <f>F17</f>
        <v>665100</v>
      </c>
    </row>
    <row r="17" spans="1:6" s="25" customFormat="1" ht="31.5">
      <c r="A17" s="60" t="s">
        <v>63</v>
      </c>
      <c r="B17" s="17">
        <v>730</v>
      </c>
      <c r="C17" s="62" t="s">
        <v>158</v>
      </c>
      <c r="D17" s="62"/>
      <c r="E17" s="46">
        <f>E18+E19</f>
        <v>665100</v>
      </c>
      <c r="F17" s="46">
        <f>F18+F19</f>
        <v>665100</v>
      </c>
    </row>
    <row r="18" spans="1:6" s="25" customFormat="1" ht="78.75">
      <c r="A18" s="60" t="s">
        <v>64</v>
      </c>
      <c r="B18" s="17">
        <v>730</v>
      </c>
      <c r="C18" s="62" t="s">
        <v>158</v>
      </c>
      <c r="D18" s="62" t="s">
        <v>65</v>
      </c>
      <c r="E18" s="46">
        <v>488000</v>
      </c>
      <c r="F18" s="46">
        <v>488000</v>
      </c>
    </row>
    <row r="19" spans="1:6" s="25" customFormat="1" ht="31.5">
      <c r="A19" s="60" t="s">
        <v>69</v>
      </c>
      <c r="B19" s="17">
        <v>730</v>
      </c>
      <c r="C19" s="62" t="s">
        <v>158</v>
      </c>
      <c r="D19" s="62" t="s">
        <v>70</v>
      </c>
      <c r="E19" s="46">
        <v>177100</v>
      </c>
      <c r="F19" s="46">
        <v>177100</v>
      </c>
    </row>
    <row r="20" spans="1:6" s="25" customFormat="1" ht="47.25">
      <c r="A20" s="15" t="s">
        <v>106</v>
      </c>
      <c r="B20" s="18">
        <v>791</v>
      </c>
      <c r="C20" s="16"/>
      <c r="D20" s="16"/>
      <c r="E20" s="45">
        <f>E21+E24+E27+E39+E42+E45+E50+E56+E59+E72+E75+E78</f>
        <v>151147100</v>
      </c>
      <c r="F20" s="45">
        <f>F21+F24+F27+F39+F42+F45+F50+F56+F59+F72+F75+F78</f>
        <v>153375900</v>
      </c>
    </row>
    <row r="21" spans="1:6" s="25" customFormat="1" ht="63">
      <c r="A21" s="29" t="s">
        <v>174</v>
      </c>
      <c r="B21" s="18">
        <v>791</v>
      </c>
      <c r="C21" s="16" t="s">
        <v>173</v>
      </c>
      <c r="D21" s="16"/>
      <c r="E21" s="45">
        <f>E22</f>
        <v>3500000</v>
      </c>
      <c r="F21" s="45">
        <f>F22</f>
        <v>3500000</v>
      </c>
    </row>
    <row r="22" spans="1:6" s="19" customFormat="1" ht="18.75" customHeight="1">
      <c r="A22" s="60" t="s">
        <v>170</v>
      </c>
      <c r="B22" s="17">
        <v>791</v>
      </c>
      <c r="C22" s="62" t="s">
        <v>169</v>
      </c>
      <c r="D22" s="62"/>
      <c r="E22" s="46">
        <f>E23</f>
        <v>3500000</v>
      </c>
      <c r="F22" s="46">
        <f>F23</f>
        <v>3500000</v>
      </c>
    </row>
    <row r="23" spans="1:6" s="25" customFormat="1" ht="31.5">
      <c r="A23" s="60" t="s">
        <v>69</v>
      </c>
      <c r="B23" s="17">
        <v>791</v>
      </c>
      <c r="C23" s="62" t="s">
        <v>169</v>
      </c>
      <c r="D23" s="62" t="s">
        <v>70</v>
      </c>
      <c r="E23" s="46">
        <v>3500000</v>
      </c>
      <c r="F23" s="46">
        <v>3500000</v>
      </c>
    </row>
    <row r="24" spans="1:6" s="25" customFormat="1" ht="78.75">
      <c r="A24" s="29" t="s">
        <v>155</v>
      </c>
      <c r="B24" s="18">
        <v>791</v>
      </c>
      <c r="C24" s="16" t="s">
        <v>143</v>
      </c>
      <c r="D24" s="16"/>
      <c r="E24" s="45">
        <f>E25</f>
        <v>619100</v>
      </c>
      <c r="F24" s="45">
        <f>F25</f>
        <v>619100</v>
      </c>
    </row>
    <row r="25" spans="1:6" s="25" customFormat="1" ht="15.75">
      <c r="A25" s="60" t="s">
        <v>101</v>
      </c>
      <c r="B25" s="17">
        <v>791</v>
      </c>
      <c r="C25" s="62" t="s">
        <v>144</v>
      </c>
      <c r="D25" s="62"/>
      <c r="E25" s="46">
        <f>E26</f>
        <v>619100</v>
      </c>
      <c r="F25" s="46">
        <f>F26</f>
        <v>619100</v>
      </c>
    </row>
    <row r="26" spans="1:6" s="25" customFormat="1" ht="15.75">
      <c r="A26" s="60" t="s">
        <v>102</v>
      </c>
      <c r="B26" s="17">
        <v>791</v>
      </c>
      <c r="C26" s="62" t="s">
        <v>144</v>
      </c>
      <c r="D26" s="62" t="s">
        <v>103</v>
      </c>
      <c r="E26" s="46">
        <v>619100</v>
      </c>
      <c r="F26" s="46">
        <v>619100</v>
      </c>
    </row>
    <row r="27" spans="1:6" ht="63">
      <c r="A27" s="29" t="s">
        <v>213</v>
      </c>
      <c r="B27" s="18">
        <v>791</v>
      </c>
      <c r="C27" s="16" t="s">
        <v>119</v>
      </c>
      <c r="D27" s="16"/>
      <c r="E27" s="45">
        <f>E28+E33+E35+E37</f>
        <v>14037200</v>
      </c>
      <c r="F27" s="45">
        <f>F28+F33+F35+F37</f>
        <v>14037200</v>
      </c>
    </row>
    <row r="28" spans="1:6" ht="31.5">
      <c r="A28" s="60" t="s">
        <v>63</v>
      </c>
      <c r="B28" s="17">
        <v>791</v>
      </c>
      <c r="C28" s="62" t="s">
        <v>117</v>
      </c>
      <c r="D28" s="62"/>
      <c r="E28" s="46">
        <f>E29+E30+E31+E32</f>
        <v>13148600</v>
      </c>
      <c r="F28" s="46">
        <f>F29+F30+F31+F32</f>
        <v>13148600</v>
      </c>
    </row>
    <row r="29" spans="1:6" ht="78.75">
      <c r="A29" s="60" t="s">
        <v>64</v>
      </c>
      <c r="B29" s="17">
        <v>791</v>
      </c>
      <c r="C29" s="62" t="s">
        <v>117</v>
      </c>
      <c r="D29" s="62" t="s">
        <v>65</v>
      </c>
      <c r="E29" s="46">
        <v>8967100</v>
      </c>
      <c r="F29" s="46">
        <v>8967100</v>
      </c>
    </row>
    <row r="30" spans="1:6" s="20" customFormat="1" ht="31.5">
      <c r="A30" s="60" t="s">
        <v>69</v>
      </c>
      <c r="B30" s="17">
        <v>791</v>
      </c>
      <c r="C30" s="62" t="s">
        <v>117</v>
      </c>
      <c r="D30" s="62" t="s">
        <v>70</v>
      </c>
      <c r="E30" s="46">
        <f>4094500+78500</f>
        <v>4173000</v>
      </c>
      <c r="F30" s="46">
        <f>4094500+78500</f>
        <v>4173000</v>
      </c>
    </row>
    <row r="31" spans="1:6" ht="15.75">
      <c r="A31" s="60" t="s">
        <v>75</v>
      </c>
      <c r="B31" s="17">
        <v>791</v>
      </c>
      <c r="C31" s="62" t="s">
        <v>117</v>
      </c>
      <c r="D31" s="62" t="s">
        <v>76</v>
      </c>
      <c r="E31" s="46"/>
      <c r="F31" s="46"/>
    </row>
    <row r="32" spans="1:6" ht="15.75">
      <c r="A32" s="60" t="s">
        <v>71</v>
      </c>
      <c r="B32" s="17">
        <v>791</v>
      </c>
      <c r="C32" s="62" t="s">
        <v>117</v>
      </c>
      <c r="D32" s="62" t="s">
        <v>72</v>
      </c>
      <c r="E32" s="46">
        <v>8500</v>
      </c>
      <c r="F32" s="46">
        <v>8500</v>
      </c>
    </row>
    <row r="33" spans="1:6" ht="47.25">
      <c r="A33" s="60" t="s">
        <v>77</v>
      </c>
      <c r="B33" s="17">
        <v>791</v>
      </c>
      <c r="C33" s="62" t="s">
        <v>118</v>
      </c>
      <c r="D33" s="62"/>
      <c r="E33" s="46">
        <f>E34</f>
        <v>664600</v>
      </c>
      <c r="F33" s="46">
        <f>F34</f>
        <v>664600</v>
      </c>
    </row>
    <row r="34" spans="1:6" ht="78.75">
      <c r="A34" s="60" t="s">
        <v>64</v>
      </c>
      <c r="B34" s="17">
        <v>791</v>
      </c>
      <c r="C34" s="62" t="s">
        <v>118</v>
      </c>
      <c r="D34" s="62" t="s">
        <v>65</v>
      </c>
      <c r="E34" s="46">
        <v>664600</v>
      </c>
      <c r="F34" s="46">
        <v>664600</v>
      </c>
    </row>
    <row r="35" spans="1:6" ht="47.25">
      <c r="A35" s="60" t="s">
        <v>248</v>
      </c>
      <c r="B35" s="17">
        <v>791</v>
      </c>
      <c r="C35" s="62" t="s">
        <v>247</v>
      </c>
      <c r="D35" s="62"/>
      <c r="E35" s="46">
        <f>E36</f>
        <v>174000</v>
      </c>
      <c r="F35" s="46">
        <f>F36</f>
        <v>174000</v>
      </c>
    </row>
    <row r="36" spans="1:6" s="20" customFormat="1" ht="31.5">
      <c r="A36" s="60" t="s">
        <v>69</v>
      </c>
      <c r="B36" s="17">
        <v>791</v>
      </c>
      <c r="C36" s="62" t="s">
        <v>247</v>
      </c>
      <c r="D36" s="62" t="s">
        <v>70</v>
      </c>
      <c r="E36" s="46">
        <v>174000</v>
      </c>
      <c r="F36" s="46">
        <v>174000</v>
      </c>
    </row>
    <row r="37" spans="1:6" ht="15.75">
      <c r="A37" s="60" t="s">
        <v>80</v>
      </c>
      <c r="B37" s="17">
        <v>791</v>
      </c>
      <c r="C37" s="62" t="s">
        <v>259</v>
      </c>
      <c r="D37" s="62"/>
      <c r="E37" s="46">
        <f>E38</f>
        <v>50000</v>
      </c>
      <c r="F37" s="46">
        <f>F38</f>
        <v>50000</v>
      </c>
    </row>
    <row r="38" spans="1:6" ht="15.75">
      <c r="A38" s="60" t="s">
        <v>71</v>
      </c>
      <c r="B38" s="17">
        <v>791</v>
      </c>
      <c r="C38" s="62" t="s">
        <v>259</v>
      </c>
      <c r="D38" s="62" t="s">
        <v>72</v>
      </c>
      <c r="E38" s="46">
        <v>50000</v>
      </c>
      <c r="F38" s="46">
        <v>50000</v>
      </c>
    </row>
    <row r="39" spans="1:6" ht="78.75">
      <c r="A39" s="29" t="s">
        <v>219</v>
      </c>
      <c r="B39" s="18">
        <v>791</v>
      </c>
      <c r="C39" s="16" t="s">
        <v>129</v>
      </c>
      <c r="D39" s="16"/>
      <c r="E39" s="45">
        <f>E40</f>
        <v>1000000</v>
      </c>
      <c r="F39" s="45">
        <f>F40</f>
        <v>1000000</v>
      </c>
    </row>
    <row r="40" spans="1:6" ht="47.25">
      <c r="A40" s="60" t="s">
        <v>218</v>
      </c>
      <c r="B40" s="17">
        <v>791</v>
      </c>
      <c r="C40" s="62" t="s">
        <v>217</v>
      </c>
      <c r="D40" s="62"/>
      <c r="E40" s="46">
        <f>E41</f>
        <v>1000000</v>
      </c>
      <c r="F40" s="46">
        <f>F41</f>
        <v>1000000</v>
      </c>
    </row>
    <row r="41" spans="1:6" ht="15.75">
      <c r="A41" s="60" t="s">
        <v>71</v>
      </c>
      <c r="B41" s="17">
        <v>791</v>
      </c>
      <c r="C41" s="62" t="s">
        <v>217</v>
      </c>
      <c r="D41" s="62" t="s">
        <v>72</v>
      </c>
      <c r="E41" s="46">
        <v>1000000</v>
      </c>
      <c r="F41" s="46">
        <v>1000000</v>
      </c>
    </row>
    <row r="42" spans="1:6" s="20" customFormat="1" ht="63">
      <c r="A42" s="29" t="s">
        <v>225</v>
      </c>
      <c r="B42" s="18">
        <v>791</v>
      </c>
      <c r="C42" s="16" t="s">
        <v>224</v>
      </c>
      <c r="D42" s="16"/>
      <c r="E42" s="45">
        <f>E43</f>
        <v>63603600</v>
      </c>
      <c r="F42" s="45">
        <f>F43</f>
        <v>63603600</v>
      </c>
    </row>
    <row r="43" spans="1:6" ht="15.75">
      <c r="A43" s="60" t="s">
        <v>101</v>
      </c>
      <c r="B43" s="17">
        <v>791</v>
      </c>
      <c r="C43" s="62" t="s">
        <v>223</v>
      </c>
      <c r="D43" s="62"/>
      <c r="E43" s="46">
        <f>E44</f>
        <v>63603600</v>
      </c>
      <c r="F43" s="46">
        <f>F44</f>
        <v>63603600</v>
      </c>
    </row>
    <row r="44" spans="1:6" ht="15.75">
      <c r="A44" s="60" t="s">
        <v>102</v>
      </c>
      <c r="B44" s="17">
        <v>791</v>
      </c>
      <c r="C44" s="62" t="s">
        <v>223</v>
      </c>
      <c r="D44" s="62" t="s">
        <v>103</v>
      </c>
      <c r="E44" s="46">
        <v>63603600</v>
      </c>
      <c r="F44" s="46">
        <v>63603600</v>
      </c>
    </row>
    <row r="45" spans="1:6" s="20" customFormat="1" ht="63">
      <c r="A45" s="29" t="s">
        <v>220</v>
      </c>
      <c r="B45" s="18">
        <v>791</v>
      </c>
      <c r="C45" s="16" t="s">
        <v>165</v>
      </c>
      <c r="D45" s="16"/>
      <c r="E45" s="45">
        <f>E46+E48</f>
        <v>2300000</v>
      </c>
      <c r="F45" s="45">
        <f>F46+F48</f>
        <v>2300000</v>
      </c>
    </row>
    <row r="46" spans="1:6" ht="15.75">
      <c r="A46" s="60" t="s">
        <v>101</v>
      </c>
      <c r="B46" s="17">
        <v>791</v>
      </c>
      <c r="C46" s="62" t="s">
        <v>164</v>
      </c>
      <c r="D46" s="62"/>
      <c r="E46" s="46">
        <f>E47</f>
        <v>2000000</v>
      </c>
      <c r="F46" s="46">
        <f>F47</f>
        <v>2000000</v>
      </c>
    </row>
    <row r="47" spans="1:6" ht="15.75">
      <c r="A47" s="60" t="s">
        <v>102</v>
      </c>
      <c r="B47" s="17">
        <v>791</v>
      </c>
      <c r="C47" s="62" t="s">
        <v>164</v>
      </c>
      <c r="D47" s="62" t="s">
        <v>103</v>
      </c>
      <c r="E47" s="46">
        <v>2000000</v>
      </c>
      <c r="F47" s="46">
        <v>2000000</v>
      </c>
    </row>
    <row r="48" spans="1:6" s="20" customFormat="1" ht="15.75">
      <c r="A48" s="60" t="s">
        <v>222</v>
      </c>
      <c r="B48" s="17">
        <v>791</v>
      </c>
      <c r="C48" s="62" t="s">
        <v>221</v>
      </c>
      <c r="D48" s="62"/>
      <c r="E48" s="46">
        <f>E49</f>
        <v>300000</v>
      </c>
      <c r="F48" s="46">
        <f>F49</f>
        <v>300000</v>
      </c>
    </row>
    <row r="49" spans="1:6" ht="31.5">
      <c r="A49" s="60" t="s">
        <v>69</v>
      </c>
      <c r="B49" s="17">
        <v>791</v>
      </c>
      <c r="C49" s="62" t="s">
        <v>221</v>
      </c>
      <c r="D49" s="62" t="s">
        <v>70</v>
      </c>
      <c r="E49" s="46">
        <v>300000</v>
      </c>
      <c r="F49" s="46">
        <v>300000</v>
      </c>
    </row>
    <row r="50" spans="1:6" ht="78.75">
      <c r="A50" s="34" t="s">
        <v>214</v>
      </c>
      <c r="B50" s="18">
        <v>791</v>
      </c>
      <c r="C50" s="16" t="s">
        <v>121</v>
      </c>
      <c r="D50" s="16"/>
      <c r="E50" s="45">
        <f>E51+E53</f>
        <v>1227100</v>
      </c>
      <c r="F50" s="45">
        <f>F51+F53</f>
        <v>1227100</v>
      </c>
    </row>
    <row r="51" spans="1:6" s="20" customFormat="1" ht="47.25">
      <c r="A51" s="64" t="s">
        <v>83</v>
      </c>
      <c r="B51" s="17">
        <v>791</v>
      </c>
      <c r="C51" s="62" t="s">
        <v>120</v>
      </c>
      <c r="D51" s="62"/>
      <c r="E51" s="46">
        <f>E52</f>
        <v>300000</v>
      </c>
      <c r="F51" s="46">
        <f>F52</f>
        <v>300000</v>
      </c>
    </row>
    <row r="52" spans="1:6" ht="31.5">
      <c r="A52" s="64" t="s">
        <v>69</v>
      </c>
      <c r="B52" s="17">
        <v>791</v>
      </c>
      <c r="C52" s="62" t="s">
        <v>120</v>
      </c>
      <c r="D52" s="62" t="s">
        <v>70</v>
      </c>
      <c r="E52" s="46">
        <v>300000</v>
      </c>
      <c r="F52" s="46">
        <v>300000</v>
      </c>
    </row>
    <row r="53" spans="1:6" ht="15.75">
      <c r="A53" s="60" t="s">
        <v>123</v>
      </c>
      <c r="B53" s="17">
        <v>791</v>
      </c>
      <c r="C53" s="62" t="s">
        <v>122</v>
      </c>
      <c r="D53" s="62"/>
      <c r="E53" s="46">
        <f>E54+E55</f>
        <v>927100</v>
      </c>
      <c r="F53" s="46">
        <f>F54+F55</f>
        <v>927100</v>
      </c>
    </row>
    <row r="54" spans="1:6" s="20" customFormat="1" ht="31.5">
      <c r="A54" s="60" t="s">
        <v>69</v>
      </c>
      <c r="B54" s="17">
        <v>791</v>
      </c>
      <c r="C54" s="62" t="s">
        <v>122</v>
      </c>
      <c r="D54" s="62" t="s">
        <v>70</v>
      </c>
      <c r="E54" s="46">
        <v>891300</v>
      </c>
      <c r="F54" s="46">
        <v>891300</v>
      </c>
    </row>
    <row r="55" spans="1:6" ht="15.75">
      <c r="A55" s="60" t="s">
        <v>71</v>
      </c>
      <c r="B55" s="17">
        <v>791</v>
      </c>
      <c r="C55" s="62" t="s">
        <v>122</v>
      </c>
      <c r="D55" s="62" t="s">
        <v>72</v>
      </c>
      <c r="E55" s="46">
        <v>35800</v>
      </c>
      <c r="F55" s="46">
        <v>35800</v>
      </c>
    </row>
    <row r="56" spans="1:6" ht="63">
      <c r="A56" s="29" t="s">
        <v>255</v>
      </c>
      <c r="B56" s="18">
        <v>791</v>
      </c>
      <c r="C56" s="16" t="s">
        <v>254</v>
      </c>
      <c r="D56" s="16"/>
      <c r="E56" s="45">
        <f>E57</f>
        <v>0</v>
      </c>
      <c r="F56" s="45">
        <f>F57</f>
        <v>0</v>
      </c>
    </row>
    <row r="57" spans="1:6" ht="31.5">
      <c r="A57" s="60" t="s">
        <v>251</v>
      </c>
      <c r="B57" s="17">
        <v>791</v>
      </c>
      <c r="C57" s="62" t="s">
        <v>250</v>
      </c>
      <c r="D57" s="62"/>
      <c r="E57" s="46">
        <f>E58</f>
        <v>0</v>
      </c>
      <c r="F57" s="46">
        <f>F58</f>
        <v>0</v>
      </c>
    </row>
    <row r="58" spans="1:6" ht="31.5">
      <c r="A58" s="60" t="s">
        <v>69</v>
      </c>
      <c r="B58" s="17">
        <v>791</v>
      </c>
      <c r="C58" s="62" t="s">
        <v>250</v>
      </c>
      <c r="D58" s="62" t="s">
        <v>70</v>
      </c>
      <c r="E58" s="46"/>
      <c r="F58" s="46"/>
    </row>
    <row r="59" spans="1:6" ht="78.75">
      <c r="A59" s="29" t="s">
        <v>93</v>
      </c>
      <c r="B59" s="18">
        <v>791</v>
      </c>
      <c r="C59" s="16" t="s">
        <v>133</v>
      </c>
      <c r="D59" s="16"/>
      <c r="E59" s="45">
        <f>E60+E62+E65+E69</f>
        <v>33030300</v>
      </c>
      <c r="F59" s="45">
        <f>F60+F62+F65+F69</f>
        <v>33030300</v>
      </c>
    </row>
    <row r="60" spans="1:6" ht="47.25">
      <c r="A60" s="60" t="s">
        <v>109</v>
      </c>
      <c r="B60" s="17">
        <v>791</v>
      </c>
      <c r="C60" s="62" t="s">
        <v>132</v>
      </c>
      <c r="D60" s="62"/>
      <c r="E60" s="46">
        <f>E61</f>
        <v>1430800</v>
      </c>
      <c r="F60" s="46">
        <f>F61</f>
        <v>1430800</v>
      </c>
    </row>
    <row r="61" spans="1:6" ht="31.5">
      <c r="A61" s="60" t="s">
        <v>69</v>
      </c>
      <c r="B61" s="17">
        <v>791</v>
      </c>
      <c r="C61" s="62" t="s">
        <v>132</v>
      </c>
      <c r="D61" s="62" t="s">
        <v>70</v>
      </c>
      <c r="E61" s="46">
        <v>1430800</v>
      </c>
      <c r="F61" s="46">
        <v>1430800</v>
      </c>
    </row>
    <row r="62" spans="1:6" ht="15.75">
      <c r="A62" s="60" t="s">
        <v>135</v>
      </c>
      <c r="B62" s="17">
        <v>791</v>
      </c>
      <c r="C62" s="62" t="s">
        <v>134</v>
      </c>
      <c r="D62" s="62"/>
      <c r="E62" s="46">
        <f>SUM(E63:E64)</f>
        <v>0</v>
      </c>
      <c r="F62" s="46">
        <f>SUM(F63:F64)</f>
        <v>0</v>
      </c>
    </row>
    <row r="63" spans="1:6" ht="31.5">
      <c r="A63" s="60" t="s">
        <v>69</v>
      </c>
      <c r="B63" s="17">
        <v>791</v>
      </c>
      <c r="C63" s="62" t="s">
        <v>134</v>
      </c>
      <c r="D63" s="62" t="s">
        <v>70</v>
      </c>
      <c r="E63" s="46"/>
      <c r="F63" s="46"/>
    </row>
    <row r="64" spans="1:6" ht="15.75">
      <c r="A64" s="60" t="s">
        <v>71</v>
      </c>
      <c r="B64" s="17">
        <v>791</v>
      </c>
      <c r="C64" s="62" t="s">
        <v>134</v>
      </c>
      <c r="D64" s="62" t="s">
        <v>72</v>
      </c>
      <c r="E64" s="46"/>
      <c r="F64" s="46"/>
    </row>
    <row r="65" spans="1:6" ht="31.5">
      <c r="A65" s="60" t="s">
        <v>98</v>
      </c>
      <c r="B65" s="17">
        <v>791</v>
      </c>
      <c r="C65" s="62" t="s">
        <v>136</v>
      </c>
      <c r="D65" s="62"/>
      <c r="E65" s="46">
        <f>E66</f>
        <v>29590600</v>
      </c>
      <c r="F65" s="46">
        <f>F66</f>
        <v>29590600</v>
      </c>
    </row>
    <row r="66" spans="1:6" ht="31.5">
      <c r="A66" s="60" t="s">
        <v>69</v>
      </c>
      <c r="B66" s="17">
        <v>791</v>
      </c>
      <c r="C66" s="62" t="s">
        <v>136</v>
      </c>
      <c r="D66" s="62" t="s">
        <v>70</v>
      </c>
      <c r="E66" s="46">
        <v>29590600</v>
      </c>
      <c r="F66" s="46">
        <v>29590600</v>
      </c>
    </row>
    <row r="67" spans="1:6" ht="47.25">
      <c r="A67" s="60" t="s">
        <v>138</v>
      </c>
      <c r="B67" s="17">
        <v>791</v>
      </c>
      <c r="C67" s="62" t="s">
        <v>137</v>
      </c>
      <c r="D67" s="62"/>
      <c r="E67" s="46">
        <f>E68</f>
        <v>0</v>
      </c>
      <c r="F67" s="46">
        <f>F68</f>
        <v>0</v>
      </c>
    </row>
    <row r="68" spans="1:6" ht="31.5">
      <c r="A68" s="60" t="s">
        <v>112</v>
      </c>
      <c r="B68" s="17">
        <v>791</v>
      </c>
      <c r="C68" s="62" t="s">
        <v>137</v>
      </c>
      <c r="D68" s="62" t="s">
        <v>111</v>
      </c>
      <c r="E68" s="46"/>
      <c r="F68" s="46"/>
    </row>
    <row r="69" spans="1:6" ht="15.75">
      <c r="A69" s="60" t="s">
        <v>145</v>
      </c>
      <c r="B69" s="17">
        <v>791</v>
      </c>
      <c r="C69" s="62" t="s">
        <v>142</v>
      </c>
      <c r="D69" s="62"/>
      <c r="E69" s="46">
        <f>SUM(E70:E71)</f>
        <v>2008900</v>
      </c>
      <c r="F69" s="46">
        <f>SUM(F70:F71)</f>
        <v>2008900</v>
      </c>
    </row>
    <row r="70" spans="1:6" ht="78.75">
      <c r="A70" s="60" t="s">
        <v>64</v>
      </c>
      <c r="B70" s="17">
        <v>791</v>
      </c>
      <c r="C70" s="62" t="s">
        <v>142</v>
      </c>
      <c r="D70" s="62" t="s">
        <v>65</v>
      </c>
      <c r="E70" s="46">
        <v>700900</v>
      </c>
      <c r="F70" s="46">
        <v>700900</v>
      </c>
    </row>
    <row r="71" spans="1:6" ht="31.5">
      <c r="A71" s="60" t="s">
        <v>69</v>
      </c>
      <c r="B71" s="17">
        <v>791</v>
      </c>
      <c r="C71" s="62" t="s">
        <v>142</v>
      </c>
      <c r="D71" s="62" t="s">
        <v>70</v>
      </c>
      <c r="E71" s="46">
        <v>1308000</v>
      </c>
      <c r="F71" s="46">
        <v>1308000</v>
      </c>
    </row>
    <row r="72" spans="1:6" ht="63">
      <c r="A72" s="29" t="s">
        <v>216</v>
      </c>
      <c r="B72" s="18">
        <v>791</v>
      </c>
      <c r="C72" s="16" t="s">
        <v>128</v>
      </c>
      <c r="D72" s="16"/>
      <c r="E72" s="45">
        <f>E73</f>
        <v>27563800</v>
      </c>
      <c r="F72" s="45">
        <f>F73</f>
        <v>25885600</v>
      </c>
    </row>
    <row r="73" spans="1:6" ht="15.75">
      <c r="A73" s="60" t="s">
        <v>86</v>
      </c>
      <c r="B73" s="17">
        <v>791</v>
      </c>
      <c r="C73" s="62" t="s">
        <v>127</v>
      </c>
      <c r="D73" s="62"/>
      <c r="E73" s="46">
        <f>E74</f>
        <v>27563800</v>
      </c>
      <c r="F73" s="46">
        <f>F74</f>
        <v>25885600</v>
      </c>
    </row>
    <row r="74" spans="1:6" ht="31.5">
      <c r="A74" s="60" t="s">
        <v>69</v>
      </c>
      <c r="B74" s="17">
        <v>791</v>
      </c>
      <c r="C74" s="62" t="s">
        <v>127</v>
      </c>
      <c r="D74" s="62" t="s">
        <v>70</v>
      </c>
      <c r="E74" s="46">
        <v>27563800</v>
      </c>
      <c r="F74" s="46">
        <v>25885600</v>
      </c>
    </row>
    <row r="75" spans="1:6" ht="47.25">
      <c r="A75" s="29" t="s">
        <v>215</v>
      </c>
      <c r="B75" s="18">
        <v>791</v>
      </c>
      <c r="C75" s="16" t="s">
        <v>212</v>
      </c>
      <c r="D75" s="16"/>
      <c r="E75" s="45">
        <f>E76</f>
        <v>471000</v>
      </c>
      <c r="F75" s="45">
        <f>F76</f>
        <v>471000</v>
      </c>
    </row>
    <row r="76" spans="1:6" ht="31.5">
      <c r="A76" s="60" t="s">
        <v>154</v>
      </c>
      <c r="B76" s="17">
        <v>791</v>
      </c>
      <c r="C76" s="62" t="s">
        <v>211</v>
      </c>
      <c r="D76" s="62"/>
      <c r="E76" s="46">
        <f>E77</f>
        <v>471000</v>
      </c>
      <c r="F76" s="46">
        <f>F77</f>
        <v>471000</v>
      </c>
    </row>
    <row r="77" spans="1:6" ht="31.5">
      <c r="A77" s="60" t="s">
        <v>69</v>
      </c>
      <c r="B77" s="17">
        <v>791</v>
      </c>
      <c r="C77" s="62" t="s">
        <v>211</v>
      </c>
      <c r="D77" s="62" t="s">
        <v>70</v>
      </c>
      <c r="E77" s="46">
        <v>471000</v>
      </c>
      <c r="F77" s="46">
        <v>471000</v>
      </c>
    </row>
    <row r="78" spans="1:6" ht="15.75">
      <c r="A78" s="34" t="s">
        <v>104</v>
      </c>
      <c r="B78" s="18">
        <v>999</v>
      </c>
      <c r="C78" s="23">
        <v>9999999999</v>
      </c>
      <c r="D78" s="23"/>
      <c r="E78" s="45">
        <f>E79</f>
        <v>3795000</v>
      </c>
      <c r="F78" s="45">
        <f>F79</f>
        <v>7702000</v>
      </c>
    </row>
    <row r="79" spans="1:6" ht="15.75">
      <c r="A79" s="64" t="s">
        <v>104</v>
      </c>
      <c r="B79" s="17">
        <v>999</v>
      </c>
      <c r="C79" s="65">
        <v>9999999999</v>
      </c>
      <c r="D79" s="65"/>
      <c r="E79" s="46">
        <f>E80</f>
        <v>3795000</v>
      </c>
      <c r="F79" s="46">
        <f>F80</f>
        <v>7702000</v>
      </c>
    </row>
    <row r="80" spans="1:6" ht="15.75">
      <c r="A80" s="64" t="s">
        <v>104</v>
      </c>
      <c r="B80" s="17">
        <v>999</v>
      </c>
      <c r="C80" s="65">
        <v>9999999999</v>
      </c>
      <c r="D80" s="65">
        <v>999</v>
      </c>
      <c r="E80" s="46">
        <v>3795000</v>
      </c>
      <c r="F80" s="46">
        <v>7702000</v>
      </c>
    </row>
  </sheetData>
  <sheetProtection/>
  <mergeCells count="15">
    <mergeCell ref="A7:F7"/>
    <mergeCell ref="A8:E8"/>
    <mergeCell ref="A9:F9"/>
    <mergeCell ref="A10:F10"/>
    <mergeCell ref="A11:A12"/>
    <mergeCell ref="B11:B12"/>
    <mergeCell ref="C11:C12"/>
    <mergeCell ref="D11:D12"/>
    <mergeCell ref="E11:F11"/>
    <mergeCell ref="A6:F6"/>
    <mergeCell ref="A1:F1"/>
    <mergeCell ref="A2:F2"/>
    <mergeCell ref="A3:F3"/>
    <mergeCell ref="A4:F4"/>
    <mergeCell ref="A5:F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5"/>
  <cols>
    <col min="1" max="1" width="62.140625" style="1" customWidth="1"/>
    <col min="2" max="2" width="22.421875" style="1" customWidth="1"/>
    <col min="3" max="16384" width="9.140625" style="1" customWidth="1"/>
  </cols>
  <sheetData>
    <row r="1" spans="1:2" ht="18.75">
      <c r="A1" s="85" t="s">
        <v>175</v>
      </c>
      <c r="B1" s="85"/>
    </row>
    <row r="2" spans="1:2" ht="18.75">
      <c r="A2" s="85" t="s">
        <v>50</v>
      </c>
      <c r="B2" s="85"/>
    </row>
    <row r="3" spans="1:2" ht="18.75">
      <c r="A3" s="85" t="s">
        <v>3</v>
      </c>
      <c r="B3" s="85"/>
    </row>
    <row r="4" spans="1:2" ht="18.75">
      <c r="A4" s="85" t="str">
        <f>'Прил.8 ведомств.'!A4:F4</f>
        <v>от 18 ноября 2021 года №111</v>
      </c>
      <c r="B4" s="85"/>
    </row>
    <row r="5" spans="1:2" ht="18.75">
      <c r="A5" s="85" t="s">
        <v>51</v>
      </c>
      <c r="B5" s="85"/>
    </row>
    <row r="6" spans="1:2" ht="18.75">
      <c r="A6" s="85" t="s">
        <v>3</v>
      </c>
      <c r="B6" s="85"/>
    </row>
    <row r="7" spans="1:2" ht="18.75">
      <c r="A7" s="85" t="str">
        <f>'Прил.8 ведомств.'!A7:F7</f>
        <v>на 2022 год и плановый период 2023 и 2024 годов»</v>
      </c>
      <c r="B7" s="85"/>
    </row>
    <row r="8" spans="1:2" ht="18.75">
      <c r="A8" s="28"/>
      <c r="B8" s="28"/>
    </row>
    <row r="9" spans="1:2" ht="111.75" customHeight="1">
      <c r="A9" s="86" t="s">
        <v>264</v>
      </c>
      <c r="B9" s="86"/>
    </row>
    <row r="10" spans="1:2" ht="18.75">
      <c r="A10" s="2"/>
      <c r="B10" s="3"/>
    </row>
    <row r="11" spans="1:2" ht="18.75">
      <c r="A11" s="30" t="s">
        <v>160</v>
      </c>
      <c r="B11" s="5" t="s">
        <v>232</v>
      </c>
    </row>
    <row r="12" spans="1:2" ht="37.5">
      <c r="A12" s="31" t="s">
        <v>161</v>
      </c>
      <c r="B12" s="47">
        <v>2619100</v>
      </c>
    </row>
    <row r="13" spans="1:2" ht="18.75">
      <c r="A13" s="4" t="s">
        <v>159</v>
      </c>
      <c r="B13" s="48">
        <f>SUM(B11:B12)</f>
        <v>2619100</v>
      </c>
    </row>
    <row r="14" ht="12.75">
      <c r="B14" s="24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2021-11-23T07:07:50Z</dcterms:modified>
  <cp:category/>
  <cp:version/>
  <cp:contentType/>
  <cp:contentStatus/>
</cp:coreProperties>
</file>