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tabRatio="896" firstSheet="1" activeTab="11"/>
  </bookViews>
  <sheets>
    <sheet name="Прил. 3 доходы" sheetId="1" r:id="rId1"/>
    <sheet name="Прил. 4 доходы" sheetId="2" r:id="rId2"/>
    <sheet name="Прил.5 по разд." sheetId="3" r:id="rId3"/>
    <sheet name="Прил.6 по разд." sheetId="4" r:id="rId4"/>
    <sheet name="Прил.7 по цл.ст." sheetId="5" r:id="rId5"/>
    <sheet name="Прил.8  цел.ст." sheetId="6" r:id="rId6"/>
    <sheet name="Прил.9 ведомств." sheetId="7" r:id="rId7"/>
    <sheet name="Прил.10 ведоств." sheetId="8" r:id="rId8"/>
    <sheet name="Прил.11 МБТ " sheetId="9" r:id="rId9"/>
    <sheet name="Прил.12 МБТ" sheetId="10" r:id="rId10"/>
    <sheet name="Прил.13 МБТ" sheetId="11" r:id="rId11"/>
    <sheet name="Прил.14 МБТ" sheetId="12" r:id="rId12"/>
  </sheets>
  <definedNames/>
  <calcPr fullCalcOnLoad="1"/>
</workbook>
</file>

<file path=xl/sharedStrings.xml><?xml version="1.0" encoding="utf-8"?>
<sst xmlns="http://schemas.openxmlformats.org/spreadsheetml/2006/main" count="1538" uniqueCount="279">
  <si>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</si>
  <si>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</si>
  <si>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</si>
  <si>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ПРОЧИЕ НЕНАЛОГОВЫЕ ДОХОДЫ</t>
  </si>
  <si>
    <t xml:space="preserve">к решению Совета городского поселения город Белебей  </t>
  </si>
  <si>
    <t>муниципального района Белебеевский район Республики Башкортостан</t>
  </si>
  <si>
    <t xml:space="preserve">«О бюджете городского поселения город Белебей  </t>
  </si>
  <si>
    <t>1 11 09035 13 0000 120</t>
  </si>
  <si>
    <t>1 13 02065 13 0000 130</t>
  </si>
  <si>
    <t>1 11 09045 13 0000 120</t>
  </si>
  <si>
    <t>Код бюджетной классификации Российской Федерации</t>
  </si>
  <si>
    <t>(тыс. рублей)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</si>
  <si>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</si>
  <si>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</si>
  <si>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</si>
  <si>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</si>
  <si>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</si>
  <si>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</si>
  <si>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</si>
  <si>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</si>
  <si>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</si>
  <si>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</si>
  <si>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</si>
  <si>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</si>
  <si>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</si>
  <si>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</si>
  <si>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</si>
  <si>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</si>
  <si>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</si>
  <si>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1 03 02000 00 0000 110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</si>
  <si>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</si>
  <si>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</si>
  <si>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</si>
  <si>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</si>
  <si>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</si>
  <si>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</si>
  <si>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</si>
  <si>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1 05 03000  00 0000 110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</si>
  <si>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</si>
  <si>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</si>
  <si>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</si>
  <si>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</si>
  <si>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1 06 01030 13 0000 110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</si>
  <si>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</si>
  <si>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</si>
  <si>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</si>
  <si>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Земельный налог, взимаемый по ставкам, установленным в  соответствии с подпунктом 1 пункта 1статьи 394  Налогового  кодекса Российской Федерации и применяемым  к  объектам налогообложения, расположенным  в границах поселений</t>
  </si>
  <si>
    <t>Земельный  налог, взимаемый по ставкам, установленным в соответствии  с  подпунктом 2 пункта 1статьи 394  Налогового кодекса Российской Федерации и применяемым  к  объектам налогообложения, расположенным  в  границах поселений</t>
  </si>
  <si>
    <t>ГОСУДАРСТВЕННАЯ ПОШЛИНА</t>
  </si>
  <si>
    <t>Государственная  пошлина  за совершение  нотариальных действий  должностными  лицами органов  местного  самоуправления,  уполномоченными  в  соответствии  с законодательными актами Российской Федерации  на совершение нотариальных действий</t>
  </si>
  <si>
    <t>1 11 00000 00 0000 000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</si>
  <si>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</si>
  <si>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</si>
  <si>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</si>
  <si>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</si>
  <si>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1 11 07000 00 0000 120</t>
  </si>
  <si>
    <t>Платежи от государственных и муниципальных унитарных предприятий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</si>
  <si>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</si>
  <si>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</si>
  <si>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</si>
  <si>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</si>
  <si>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эксплуатации и использования имущества автомобильных дорог, находящихся в собственности поселений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</si>
  <si>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</si>
  <si>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</si>
  <si>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Доходы, поступающие в порядке возмещения расходов, понесенных в связи с эксплуатацией  имущества поселений</t>
  </si>
  <si>
    <t>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</si>
  <si>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</si>
  <si>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</si>
  <si>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</si>
  <si>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</si>
  <si>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</si>
  <si>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</si>
  <si>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 xml:space="preserve">1 16 90050 13 0000 140 </t>
  </si>
  <si>
    <t>Прочие поступления от денежных взысканий (штрафов) и иных сумм в возмещение ущерба, зачисляемые в бюджеты поселений</t>
  </si>
  <si>
    <t>1 17 00000 00 0000 000</t>
  </si>
  <si>
    <t xml:space="preserve">1 17 05050 13 0000 180 </t>
  </si>
  <si>
    <t>Прочие неналоговые доходы бюджетов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</si>
  <si>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</si>
  <si>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</si>
  <si>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</si>
  <si>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Прочие межбюджетные трансферты, передаваемые бюджетам поселений</t>
  </si>
  <si>
    <t>Приложение 4</t>
  </si>
  <si>
    <t xml:space="preserve">Сумма (тыс. рублей) </t>
  </si>
  <si>
    <t>Наименование кода вида доходов (группы, подгруппы, статьи, подстатьи, элемента), подвида доходов, статьи (подстатьи) классификации операций сектора государственного управления, относящихся к доходам бюджетов</t>
  </si>
  <si>
    <t>Приложение 5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</si>
  <si>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</si>
  <si>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</si>
  <si>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к  решению Совета городского поселения город Белебей  </t>
  </si>
  <si>
    <t>«О бюджете городского поселения город Белебей</t>
  </si>
  <si>
    <t>сумма (тыс. рублей)</t>
  </si>
  <si>
    <t>Итого по поселениям</t>
  </si>
  <si>
    <t>Приложение 6</t>
  </si>
  <si>
    <t xml:space="preserve">к  решению Совета городского поселения город Белебей </t>
  </si>
  <si>
    <t>Приложение 8</t>
  </si>
  <si>
    <t>Наименование</t>
  </si>
  <si>
    <t>РзПр</t>
  </si>
  <si>
    <t>Цср</t>
  </si>
  <si>
    <t>ВР</t>
  </si>
  <si>
    <t>Сумма</t>
  </si>
  <si>
    <t>ВСЕГО</t>
  </si>
  <si>
    <t>ОБЩЕГОСУДАРСТВЕННЫЕ ВОПРОСЫ</t>
  </si>
  <si>
    <t>0100</t>
  </si>
  <si>
    <t xml:space="preserve">             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</si>
  <si>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</si>
  <si>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</si>
  <si>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</si>
  <si>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</si>
  <si>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</si>
  <si>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Муниципальная программа "Совершенстовование деятельности представительного органа местного самоуправления городского поселения город Белебей  муниципального района Белебеевский район Республики Башкортостан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</si>
  <si>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</si>
  <si>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</si>
  <si>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</si>
  <si>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</si>
  <si>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</si>
  <si>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</si>
  <si>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программа"Совершенствование деятельности Администрации городского поселения город Белебей  муниципального района Белебеевский район Республики Башкортостан</t>
  </si>
  <si>
    <t>Социальное обеспечение и иные выплаты населению</t>
  </si>
  <si>
    <t>300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</si>
  <si>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</si>
  <si>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</si>
  <si>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0111</t>
  </si>
  <si>
    <t>Непрограммные расходы</t>
  </si>
  <si>
    <t>Резервные фонды местных администраций</t>
  </si>
  <si>
    <t>Другие общегосударственные вопросы</t>
  </si>
  <si>
    <t>0113</t>
  </si>
  <si>
    <t>Оценка недвижимости, признание прав и регулирование отношений по государственной собственности</t>
  </si>
  <si>
    <t>НАЦИОНАЛЬНАЯ ЭКОНОМИКА</t>
  </si>
  <si>
    <t>0400</t>
  </si>
  <si>
    <t>Дорожное хозяйство</t>
  </si>
  <si>
    <t>0409</t>
  </si>
  <si>
    <t>Муниципальная программа "Развитие автомобильных дорог в городском поселении город Белебей муниципального района Белебеевский район Республики Башкортостан</t>
  </si>
  <si>
    <t>Муниципальная программа "Развитие и поддержка малого и среднего предпринимательства в городском поселении город Белебей  муниципального района Белебеевский район Республики Башкортостан</t>
  </si>
  <si>
    <t>0412</t>
  </si>
  <si>
    <t>Мероприятия по развитию малого и среднего предпринимательства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</si>
  <si>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</si>
  <si>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</si>
  <si>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</si>
  <si>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</si>
  <si>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"Модернизация и реформирование жилищно-коммунального хозяйства в городском поселении город Белебей  муниципального района Белебеевский район Республики Башкортостан"</t>
  </si>
  <si>
    <t>Коммунальное хозяйство</t>
  </si>
  <si>
    <t>0502</t>
  </si>
  <si>
    <t>ритуал</t>
  </si>
  <si>
    <t>Благоустройство</t>
  </si>
  <si>
    <t>0503</t>
  </si>
  <si>
    <t>Мероприятия по благоустройству территорий населенных пунктов</t>
  </si>
  <si>
    <t>киновидеосеть</t>
  </si>
  <si>
    <t>1400</t>
  </si>
  <si>
    <t>1403</t>
  </si>
  <si>
    <t>Иные безвозмездные и безвозвратные перечисления</t>
  </si>
  <si>
    <t>Межбюджетные трансферты</t>
  </si>
  <si>
    <t>500</t>
  </si>
  <si>
    <t>Условно утвержденные расходы</t>
  </si>
  <si>
    <t>Приложение 11</t>
  </si>
  <si>
    <t xml:space="preserve">Администрация городского поселения город Белебей муниципального района Белебеевский район Республики Башкортостан </t>
  </si>
  <si>
    <t>Ведомство</t>
  </si>
  <si>
    <t>в т.ч. Содержание и ремонт видеокамер 232 т.р., ремонт СПЦ - 150,0 т.р.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</si>
  <si>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</si>
  <si>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рег.оператор</t>
  </si>
  <si>
    <t>400</t>
  </si>
  <si>
    <t>Капитальные вложения в объекты государственной (муниципальной) собственности</t>
  </si>
  <si>
    <t>Сумма (тыс. рублей)</t>
  </si>
  <si>
    <t xml:space="preserve">Совет городского поселения город Белебей муниципального района Белебеевский район Республики Башкортостан </t>
  </si>
  <si>
    <t>благоустройство</t>
  </si>
  <si>
    <t>добавила 200,0 т.р.</t>
  </si>
  <si>
    <t>убрала 200,0</t>
  </si>
  <si>
    <t>добавила 200,0</t>
  </si>
  <si>
    <t>03000002040</t>
  </si>
  <si>
    <t>0400002040</t>
  </si>
  <si>
    <t>0400002080</t>
  </si>
  <si>
    <t>9900007500</t>
  </si>
  <si>
    <t>9900000000</t>
  </si>
  <si>
    <t>0400000000</t>
  </si>
  <si>
    <t>1200009020</t>
  </si>
  <si>
    <t>1200000000</t>
  </si>
  <si>
    <t>Муниципальная программа "Управление имуществом, находящимся в собственности ГП г.Белебей муниципального района Белебеевский район Республики Башкортостан"</t>
  </si>
  <si>
    <t>1200009040</t>
  </si>
  <si>
    <t>Содержание и обслуживание муниципальной казны</t>
  </si>
  <si>
    <t>0300</t>
  </si>
  <si>
    <t>0314</t>
  </si>
  <si>
    <t>НАЦИОНАЛЬНАЯ БЕЗОПАСНОСТЬ И ПРАВООХРАНИТЕЛЬНАЯ ДЕЯТЕЛЬНОСТЬ</t>
  </si>
  <si>
    <t>2100003150</t>
  </si>
  <si>
    <t>2100000000</t>
  </si>
  <si>
    <t>0600043450</t>
  </si>
  <si>
    <t>0600000000</t>
  </si>
  <si>
    <t>2000003530</t>
  </si>
  <si>
    <t>Мероприятия в области жилищного хозяйства</t>
  </si>
  <si>
    <t>2000003610</t>
  </si>
  <si>
    <t>2000000000</t>
  </si>
  <si>
    <t>2000003560</t>
  </si>
  <si>
    <t>Мероприятия в области коммунального хозяйства</t>
  </si>
  <si>
    <t>2000006050</t>
  </si>
  <si>
    <t>2000061320</t>
  </si>
  <si>
    <t>Бюджетные инвестиции в объекты капитального строительства собственности муниципальных образований</t>
  </si>
  <si>
    <t>9900074000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</si>
  <si>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</si>
  <si>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</si>
  <si>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Иные средства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</si>
  <si>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</si>
  <si>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 в границах поселений</t>
  </si>
  <si>
    <t>2000006400</t>
  </si>
  <si>
    <t>0200000000</t>
  </si>
  <si>
    <t>0200074000</t>
  </si>
  <si>
    <t>Организация и содержание мест захоронения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</si>
  <si>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</si>
  <si>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от "__" _________ 20____ года № _____</t>
  </si>
  <si>
    <t>2021 год</t>
  </si>
  <si>
    <r>
      <rPr>
        <sz val="12"/>
        <color indexed="12"/>
        <rFont val="Times New Roman"/>
        <family val="1"/>
      </rPr>
      <t>28</t>
    </r>
    <r>
      <rPr>
        <sz val="12"/>
        <rFont val="Times New Roman"/>
        <family val="1"/>
      </rPr>
      <t>00000000</t>
    </r>
  </si>
  <si>
    <r>
      <t>2800024</t>
    </r>
    <r>
      <rPr>
        <sz val="12"/>
        <color indexed="12"/>
        <rFont val="Times New Roman"/>
        <family val="1"/>
      </rPr>
      <t>7</t>
    </r>
    <r>
      <rPr>
        <sz val="12"/>
        <rFont val="Times New Roman"/>
        <family val="1"/>
      </rPr>
      <t>00</t>
    </r>
  </si>
  <si>
    <t>1001</t>
  </si>
  <si>
    <t>Пенсионное обеспечение</t>
  </si>
  <si>
    <t>1000</t>
  </si>
  <si>
    <t>СОЦИАЛЬНАЯ ПОЛИТИКА</t>
  </si>
  <si>
    <t>1003</t>
  </si>
  <si>
    <t>0200010470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</si>
  <si>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</si>
  <si>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Социальное обеспечение населения</t>
  </si>
  <si>
    <t>Мероприятия по профилактике терроризма и экстремизма</t>
  </si>
  <si>
    <t>Муниципальная программа "Социальная поддержка отдельных категорий граждан в  городском поселении город Белебей  муниципального района Белебеевский район Республики Башкортостан"</t>
  </si>
  <si>
    <t>Муниципальная программа "Профилактика терроризма и экстремизма на территории городского поселения город Белебей муниципального района Белебеевский район Республики Башкортостан"</t>
  </si>
  <si>
    <t>Приложение 7</t>
  </si>
  <si>
    <t>0300000000</t>
  </si>
  <si>
    <t>0300002040</t>
  </si>
  <si>
    <r>
      <rPr>
        <b/>
        <sz val="12"/>
        <color indexed="12"/>
        <rFont val="Times New Roman"/>
        <family val="1"/>
      </rPr>
      <t>28</t>
    </r>
    <r>
      <rPr>
        <b/>
        <sz val="12"/>
        <rFont val="Times New Roman"/>
        <family val="1"/>
      </rPr>
      <t>00000000</t>
    </r>
  </si>
  <si>
    <t>Приложение 10</t>
  </si>
  <si>
    <t xml:space="preserve">Итого </t>
  </si>
  <si>
    <t>Наименование бюджета</t>
  </si>
  <si>
    <t>Бюджет муниципального района Белебеевский район Республики Башкортостан</t>
  </si>
  <si>
    <t>от "____"________ 20___ года № ____</t>
  </si>
  <si>
    <t>1 06 06033 13 0000 110</t>
  </si>
  <si>
    <t>1 06 06043 13 0000 120</t>
  </si>
  <si>
    <t>на 2020 год и плановый период 2021 и 2022 годов»</t>
  </si>
  <si>
    <t>от "___" _______ 2019 года № _____</t>
  </si>
  <si>
    <t>от "___"_______ 2019 года № ____</t>
  </si>
  <si>
    <t>от "___"_______ 2019 года № _____</t>
  </si>
  <si>
    <t>от "___" декабря 2019 года № ____</t>
  </si>
  <si>
    <t>от "____" декабря 2019 года № ___</t>
  </si>
  <si>
    <t>Размеры межбюджетных трансфертов,  передаваемых бюджетом городского поселения город Белебей муниципального района Белебеевский район Республики Башкортостан в бюджет муниципального района  в целях софинансирования  расходных полномочий муниципального района на  плановый период 2021 и 2022 годов</t>
  </si>
  <si>
    <t>Размеры межбюджетных трансфертов,  передаваемых бюджетом городского поселения город Белебей муниципального района Белебеевский район Республики Башкортостан в бюджет муниципального района  в целях софинансирования  расходных полномочий муниципального района на 2020 год</t>
  </si>
  <si>
    <t>Размеры межбюджетных трансфертов, передаваемых бюджетом городского поселения в бюджет муниципального района  в целях обеспечения расходных обязательств по выплате пенсий муниципальных служащих на  плановый период 2021 и 2022 годов</t>
  </si>
  <si>
    <t xml:space="preserve"> 2022 год</t>
  </si>
  <si>
    <t>2022 год</t>
  </si>
  <si>
    <t>Размеры межбюджетных трансфертов, передаваемых бюджетом городского поселения в бюджет муниципального района  в целях обеспечения расходных обязательств по выплате пенсий муниципальных служащих на 2020 год</t>
  </si>
  <si>
    <t>Ведомственная структура расходов бюджета городского поселения город Белебей муниципального района Белебеевский район Республики Башкортостан на плановый период 2021 и 2022 годов</t>
  </si>
  <si>
    <t xml:space="preserve">Ведомственная структура расходов бюджета городского поселения город Белебей муниципального района Белебеевский район Республики Башкортостан  на 2020 год  </t>
  </si>
  <si>
    <t>Распределение бюджетных ассигнований городского поселения город Белебей муниципального района Белебеевский район Республики Башкортостан по целевым статьям (муниципальным программам  городского поселения город Белебей и непрограммным направлениям деятельности), группам видов расходов классификации расходов бюджетов на плановый период 2021 и 2022 годов</t>
  </si>
  <si>
    <t xml:space="preserve">Распределение бюджетных ассигнований городского поселения город Белебей муниципального района Белебеевский район Республики Башкортостан по целевым статьям (муниципальным программам  городского поселения город Белебей и непрограммным направлениям деятельности), группам видов расходов классификации расходов бюджетов на 2020 год  </t>
  </si>
  <si>
    <t>Распределение бюджетных ассигнований городского поселения город Белебей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на плановый период 2021 и 2022 годов</t>
  </si>
  <si>
    <t xml:space="preserve">Распределение бюджетных ассигнований городского поселения город Белебей муниципального района Белебеевский район Республики Башкортостан по разделам, подразделам, целевым статьям (муниципальным программам городского поселения и непрограммным направлениям деятельности), группам видов расходов классификации расходов бюджета на 2020 год  </t>
  </si>
  <si>
    <t>Поступления доходов в бюджет городского поселения город Белебей муниципального района Белебеевский район Республики Башкортостан на плановый период 2021 и 2022 годов</t>
  </si>
  <si>
    <t xml:space="preserve">Поступления доходов в бюджет городского поселения город Белебей муниципального района Белебеевский район Республики Башкортостан на  2020 год
</t>
  </si>
  <si>
    <r>
      <t>1 03 0223</t>
    </r>
    <r>
      <rPr>
        <sz val="14"/>
        <color indexed="12"/>
        <rFont val="Times New Roman"/>
        <family val="1"/>
      </rPr>
      <t>1</t>
    </r>
    <r>
      <rPr>
        <sz val="14"/>
        <color indexed="8"/>
        <rFont val="Times New Roman"/>
        <family val="1"/>
      </rPr>
      <t xml:space="preserve"> 01 0000 110</t>
    </r>
  </si>
  <si>
    <r>
      <t>1 03 0224</t>
    </r>
    <r>
      <rPr>
        <sz val="14"/>
        <color indexed="12"/>
        <rFont val="Times New Roman"/>
        <family val="1"/>
      </rPr>
      <t>1</t>
    </r>
    <r>
      <rPr>
        <sz val="14"/>
        <color indexed="8"/>
        <rFont val="Times New Roman"/>
        <family val="1"/>
      </rPr>
      <t xml:space="preserve"> 01 0000 110</t>
    </r>
  </si>
  <si>
    <r>
      <t>1 03 0225</t>
    </r>
    <r>
      <rPr>
        <sz val="14"/>
        <color indexed="12"/>
        <rFont val="Times New Roman"/>
        <family val="1"/>
      </rPr>
      <t>1</t>
    </r>
    <r>
      <rPr>
        <sz val="14"/>
        <color indexed="8"/>
        <rFont val="Times New Roman"/>
        <family val="1"/>
      </rPr>
      <t xml:space="preserve"> 01 0000 110</t>
    </r>
  </si>
  <si>
    <r>
      <t>1 03 0226</t>
    </r>
    <r>
      <rPr>
        <sz val="14"/>
        <color indexed="12"/>
        <rFont val="Times New Roman"/>
        <family val="1"/>
      </rPr>
      <t>1</t>
    </r>
    <r>
      <rPr>
        <sz val="14"/>
        <color indexed="8"/>
        <rFont val="Times New Roman"/>
        <family val="1"/>
      </rPr>
      <t xml:space="preserve"> 01 0000 110</t>
    </r>
  </si>
  <si>
    <r>
      <t xml:space="preserve">1 14 02053 13 0000 </t>
    </r>
    <r>
      <rPr>
        <sz val="14"/>
        <color indexed="12"/>
        <rFont val="Times New Roman"/>
        <family val="1"/>
      </rPr>
      <t>410</t>
    </r>
  </si>
  <si>
    <r>
      <t xml:space="preserve">1 14 06013 13 0000 </t>
    </r>
    <r>
      <rPr>
        <sz val="14"/>
        <color indexed="12"/>
        <rFont val="Times New Roman"/>
        <family val="1"/>
      </rPr>
      <t>430</t>
    </r>
  </si>
  <si>
    <t>21000S2160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</si>
  <si>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</si>
  <si>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1100074000</t>
  </si>
  <si>
    <t>1100000000</t>
  </si>
  <si>
    <t>Муниципальная программа "Стимулирование развития жилищного строительства в муниципальном районе Белебеевский район Республики Башкортостан"</t>
  </si>
  <si>
    <t>Другие вопросы в области национальной экономики</t>
  </si>
  <si>
    <t>2600000000</t>
  </si>
  <si>
    <t>261F254240</t>
  </si>
  <si>
    <t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</si>
  <si>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0600</t>
  </si>
  <si>
    <t>0605</t>
  </si>
  <si>
    <t>0100041200</t>
  </si>
  <si>
    <t>Мероприятия в области экологии и природопользования</t>
  </si>
  <si>
    <t>Другие вопросы в области охраны окружающей среды</t>
  </si>
  <si>
    <t>ОХРАНА ОКРУЖАЮЩЕЙ СРЕДЫ</t>
  </si>
  <si>
    <t>0100000000</t>
  </si>
  <si>
    <t>Муниципальная программа "Экология и природные ресурсы городского поселения город Белебей  муниципального района Белебеевский район Республики Башкортостан"</t>
  </si>
  <si>
    <t>Муниципальная программа"Формирование современной городской среды на  территории городского поселения город Белебей муниципального района Белебеевский район Республики Башкортостан на 2018-2022 гг."</t>
  </si>
  <si>
    <t>Приложение 3</t>
  </si>
  <si>
    <t>Приложение 9</t>
  </si>
  <si>
    <t>Приложение 12
к  решению Совета городского поселения город Белебей муниципального района Белебеевский район Республики Башкортостан 
от 25 декабря 2013 года № ___
«О бюджете городского поселения город Белебей муниципального района Белебеевский район Респуб</t>
  </si>
  <si>
    <t>Приложение 13</t>
  </si>
  <si>
    <t>Приложение 14
к  решению Совета городского поселения город Белебей муниципального района Белебеевский район Республики Башкортостан 
от 25 декабря 2013 года № ___
«О бюджете городского поселения город Белебей муниципального района Белебеевский район Респуб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</si>
</sst>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b/>
      <sz val="12"/>
      <color indexed="12"/>
      <name val="Times New Roman"/>
      <family val="1"/>
    </font>
    <font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2"/>
      <color rgb="FF0000FF"/>
      <name val="Times New Roman"/>
      <family val="1"/>
    </font>
    <font>
      <sz val="12"/>
      <color rgb="FFFF0000"/>
      <name val="Times New Roman"/>
      <family val="1"/>
    </font>
    <font>
      <b/>
      <sz val="12"/>
      <color rgb="FF0000FF"/>
      <name val="Times New Roman"/>
      <family val="1"/>
    </font>
    <font>
      <sz val="14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4" fontId="3" fillId="0" borderId="0" xfId="0" applyNumberFormat="1" applyFont="1" applyFill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3" fontId="4" fillId="0" borderId="10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3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/>
    </xf>
    <xf numFmtId="4" fontId="54" fillId="0" borderId="10" xfId="0" applyNumberFormat="1" applyFont="1" applyFill="1" applyBorder="1" applyAlignment="1">
      <alignment horizontal="right" vertical="top" wrapText="1"/>
    </xf>
    <xf numFmtId="0" fontId="9" fillId="0" borderId="0" xfId="52" applyFont="1">
      <alignment/>
      <protection/>
    </xf>
    <xf numFmtId="0" fontId="7" fillId="0" borderId="0" xfId="52" applyFont="1" applyBorder="1" applyAlignment="1">
      <alignment horizontal="center"/>
      <protection/>
    </xf>
    <xf numFmtId="0" fontId="2" fillId="0" borderId="0" xfId="52" applyFont="1" applyBorder="1" applyAlignment="1">
      <alignment horizontal="right"/>
      <protection/>
    </xf>
    <xf numFmtId="0" fontId="7" fillId="0" borderId="10" xfId="52" applyFont="1" applyFill="1" applyBorder="1" applyAlignment="1">
      <alignment horizontal="left"/>
      <protection/>
    </xf>
    <xf numFmtId="2" fontId="7" fillId="0" borderId="11" xfId="52" applyNumberFormat="1" applyFont="1" applyFill="1" applyBorder="1" applyAlignment="1">
      <alignment horizontal="center" wrapText="1"/>
      <protection/>
    </xf>
    <xf numFmtId="0" fontId="9" fillId="0" borderId="0" xfId="53" applyFont="1">
      <alignment/>
      <protection/>
    </xf>
    <xf numFmtId="0" fontId="10" fillId="0" borderId="0" xfId="53" applyFont="1">
      <alignment/>
      <protection/>
    </xf>
    <xf numFmtId="0" fontId="7" fillId="0" borderId="0" xfId="53" applyFont="1" applyAlignment="1">
      <alignment horizontal="center" wrapText="1"/>
      <protection/>
    </xf>
    <xf numFmtId="0" fontId="11" fillId="0" borderId="0" xfId="53" applyFont="1" applyBorder="1" applyAlignment="1">
      <alignment horizontal="center"/>
      <protection/>
    </xf>
    <xf numFmtId="2" fontId="7" fillId="0" borderId="10" xfId="53" applyNumberFormat="1" applyFont="1" applyFill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7" fillId="0" borderId="10" xfId="53" applyFont="1" applyFill="1" applyBorder="1" applyAlignment="1">
      <alignment horizontal="left"/>
      <protection/>
    </xf>
    <xf numFmtId="0" fontId="3" fillId="0" borderId="0" xfId="52" applyFont="1">
      <alignment/>
      <protection/>
    </xf>
    <xf numFmtId="0" fontId="10" fillId="0" borderId="0" xfId="52" applyFont="1" applyFill="1" applyBorder="1">
      <alignment/>
      <protection/>
    </xf>
    <xf numFmtId="0" fontId="7" fillId="0" borderId="0" xfId="52" applyFont="1" applyFill="1" applyBorder="1" applyAlignment="1">
      <alignment wrapText="1"/>
      <protection/>
    </xf>
    <xf numFmtId="0" fontId="10" fillId="0" borderId="0" xfId="52" applyFont="1" applyFill="1" applyBorder="1" applyAlignment="1">
      <alignment wrapText="1"/>
      <protection/>
    </xf>
    <xf numFmtId="0" fontId="10" fillId="0" borderId="10" xfId="52" applyFont="1" applyFill="1" applyBorder="1" applyAlignment="1">
      <alignment horizontal="center" wrapText="1"/>
      <protection/>
    </xf>
    <xf numFmtId="0" fontId="11" fillId="0" borderId="10" xfId="52" applyFont="1" applyFill="1" applyBorder="1" applyAlignment="1">
      <alignment wrapText="1"/>
      <protection/>
    </xf>
    <xf numFmtId="173" fontId="10" fillId="0" borderId="0" xfId="52" applyNumberFormat="1" applyFont="1" applyFill="1" applyBorder="1" applyAlignment="1">
      <alignment wrapText="1"/>
      <protection/>
    </xf>
    <xf numFmtId="49" fontId="11" fillId="0" borderId="10" xfId="52" applyNumberFormat="1" applyFont="1" applyFill="1" applyBorder="1" applyAlignment="1">
      <alignment horizontal="center" wrapText="1"/>
      <protection/>
    </xf>
    <xf numFmtId="0" fontId="10" fillId="0" borderId="10" xfId="52" applyFont="1" applyFill="1" applyBorder="1" applyAlignment="1">
      <alignment wrapText="1"/>
      <protection/>
    </xf>
    <xf numFmtId="0" fontId="10" fillId="0" borderId="10" xfId="52" applyFont="1" applyFill="1" applyBorder="1" applyAlignment="1">
      <alignment wrapText="1"/>
      <protection/>
    </xf>
    <xf numFmtId="49" fontId="10" fillId="0" borderId="10" xfId="52" applyNumberFormat="1" applyFont="1" applyFill="1" applyBorder="1" applyAlignment="1">
      <alignment horizontal="center"/>
      <protection/>
    </xf>
    <xf numFmtId="172" fontId="10" fillId="0" borderId="10" xfId="52" applyNumberFormat="1" applyFont="1" applyFill="1" applyBorder="1">
      <alignment/>
      <protection/>
    </xf>
    <xf numFmtId="172" fontId="55" fillId="0" borderId="10" xfId="52" applyNumberFormat="1" applyFont="1" applyFill="1" applyBorder="1">
      <alignment/>
      <protection/>
    </xf>
    <xf numFmtId="0" fontId="12" fillId="0" borderId="10" xfId="52" applyFont="1" applyFill="1" applyBorder="1" applyAlignment="1">
      <alignment wrapText="1"/>
      <protection/>
    </xf>
    <xf numFmtId="0" fontId="11" fillId="0" borderId="10" xfId="52" applyFont="1" applyFill="1" applyBorder="1" applyAlignment="1">
      <alignment wrapText="1"/>
      <protection/>
    </xf>
    <xf numFmtId="49" fontId="11" fillId="0" borderId="10" xfId="52" applyNumberFormat="1" applyFont="1" applyFill="1" applyBorder="1" applyAlignment="1">
      <alignment horizontal="center"/>
      <protection/>
    </xf>
    <xf numFmtId="49" fontId="11" fillId="0" borderId="10" xfId="52" applyNumberFormat="1" applyFont="1" applyFill="1" applyBorder="1" applyAlignment="1">
      <alignment horizontal="center"/>
      <protection/>
    </xf>
    <xf numFmtId="49" fontId="10" fillId="0" borderId="10" xfId="52" applyNumberFormat="1" applyFont="1" applyFill="1" applyBorder="1" applyAlignment="1">
      <alignment horizontal="center"/>
      <protection/>
    </xf>
    <xf numFmtId="0" fontId="10" fillId="0" borderId="10" xfId="52" applyFont="1" applyFill="1" applyBorder="1" applyAlignment="1">
      <alignment horizontal="center" wrapText="1"/>
      <protection/>
    </xf>
    <xf numFmtId="172" fontId="11" fillId="0" borderId="10" xfId="52" applyNumberFormat="1" applyFont="1" applyFill="1" applyBorder="1" applyAlignment="1">
      <alignment wrapText="1"/>
      <protection/>
    </xf>
    <xf numFmtId="0" fontId="11" fillId="0" borderId="10" xfId="52" applyFont="1" applyFill="1" applyBorder="1" applyAlignment="1">
      <alignment horizontal="center" wrapText="1"/>
      <protection/>
    </xf>
    <xf numFmtId="0" fontId="10" fillId="0" borderId="10" xfId="52" applyFont="1" applyFill="1" applyBorder="1" applyAlignment="1">
      <alignment horizontal="center"/>
      <protection/>
    </xf>
    <xf numFmtId="0" fontId="2" fillId="0" borderId="0" xfId="52" applyFont="1">
      <alignment/>
      <protection/>
    </xf>
    <xf numFmtId="0" fontId="11" fillId="0" borderId="0" xfId="52" applyFont="1" applyFill="1" applyBorder="1" applyAlignment="1">
      <alignment wrapText="1"/>
      <protection/>
    </xf>
    <xf numFmtId="0" fontId="11" fillId="0" borderId="0" xfId="52" applyFont="1" applyFill="1" applyBorder="1">
      <alignment/>
      <protection/>
    </xf>
    <xf numFmtId="49" fontId="11" fillId="0" borderId="10" xfId="52" applyNumberFormat="1" applyFont="1" applyFill="1" applyBorder="1" applyAlignment="1">
      <alignment horizontal="center" wrapText="1"/>
      <protection/>
    </xf>
    <xf numFmtId="0" fontId="56" fillId="0" borderId="0" xfId="52" applyFont="1" applyFill="1" applyBorder="1">
      <alignment/>
      <protection/>
    </xf>
    <xf numFmtId="0" fontId="12" fillId="0" borderId="10" xfId="52" applyFont="1" applyFill="1" applyBorder="1" applyAlignment="1">
      <alignment wrapText="1"/>
      <protection/>
    </xf>
    <xf numFmtId="0" fontId="10" fillId="0" borderId="0" xfId="52" applyFont="1" applyAlignment="1">
      <alignment horizontal="center"/>
      <protection/>
    </xf>
    <xf numFmtId="0" fontId="10" fillId="0" borderId="0" xfId="52" applyFont="1" applyFill="1" applyBorder="1">
      <alignment/>
      <protection/>
    </xf>
    <xf numFmtId="0" fontId="10" fillId="0" borderId="10" xfId="52" applyFont="1" applyFill="1" applyBorder="1">
      <alignment/>
      <protection/>
    </xf>
    <xf numFmtId="0" fontId="11" fillId="0" borderId="10" xfId="52" applyFont="1" applyFill="1" applyBorder="1" applyAlignment="1">
      <alignment horizontal="center"/>
      <protection/>
    </xf>
    <xf numFmtId="172" fontId="2" fillId="0" borderId="11" xfId="52" applyNumberFormat="1" applyFont="1" applyFill="1" applyBorder="1" applyAlignment="1">
      <alignment horizontal="right"/>
      <protection/>
    </xf>
    <xf numFmtId="172" fontId="7" fillId="0" borderId="10" xfId="52" applyNumberFormat="1" applyFont="1" applyFill="1" applyBorder="1" applyAlignment="1">
      <alignment horizontal="right"/>
      <protection/>
    </xf>
    <xf numFmtId="172" fontId="7" fillId="0" borderId="10" xfId="53" applyNumberFormat="1" applyFont="1" applyFill="1" applyBorder="1" applyAlignment="1">
      <alignment horizontal="right"/>
      <protection/>
    </xf>
    <xf numFmtId="172" fontId="9" fillId="0" borderId="0" xfId="52" applyNumberFormat="1" applyFont="1">
      <alignment/>
      <protection/>
    </xf>
    <xf numFmtId="172" fontId="7" fillId="0" borderId="10" xfId="0" applyNumberFormat="1" applyFont="1" applyFill="1" applyBorder="1" applyAlignment="1">
      <alignment horizontal="right" vertical="top" wrapText="1"/>
    </xf>
    <xf numFmtId="172" fontId="2" fillId="0" borderId="10" xfId="0" applyNumberFormat="1" applyFont="1" applyFill="1" applyBorder="1" applyAlignment="1">
      <alignment horizontal="right" vertical="top" wrapText="1"/>
    </xf>
    <xf numFmtId="172" fontId="54" fillId="0" borderId="10" xfId="0" applyNumberFormat="1" applyFont="1" applyFill="1" applyBorder="1" applyAlignment="1">
      <alignment horizontal="right" vertical="top" wrapText="1"/>
    </xf>
    <xf numFmtId="172" fontId="10" fillId="0" borderId="10" xfId="52" applyNumberFormat="1" applyFont="1" applyFill="1" applyBorder="1">
      <alignment/>
      <protection/>
    </xf>
    <xf numFmtId="172" fontId="11" fillId="0" borderId="10" xfId="52" applyNumberFormat="1" applyFont="1" applyFill="1" applyBorder="1">
      <alignment/>
      <protection/>
    </xf>
    <xf numFmtId="0" fontId="13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0" fillId="0" borderId="0" xfId="52" applyFont="1" applyFill="1" applyBorder="1" applyAlignment="1">
      <alignment wrapText="1"/>
      <protection/>
    </xf>
    <xf numFmtId="0" fontId="11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1" fillId="0" borderId="10" xfId="52" applyFont="1" applyFill="1" applyBorder="1">
      <alignment/>
      <protection/>
    </xf>
    <xf numFmtId="0" fontId="3" fillId="0" borderId="10" xfId="0" applyFont="1" applyBorder="1" applyAlignment="1" quotePrefix="1">
      <alignment horizontal="justify" vertical="top" wrapText="1"/>
    </xf>
    <xf numFmtId="0" fontId="11" fillId="0" borderId="10" xfId="52" applyFont="1" applyFill="1" applyBorder="1" applyAlignment="1">
      <alignment horizontal="center" wrapText="1"/>
      <protection/>
    </xf>
    <xf numFmtId="0" fontId="2" fillId="0" borderId="0" xfId="52" applyFont="1" applyAlignment="1">
      <alignment horizontal="right"/>
      <protection/>
    </xf>
    <xf numFmtId="172" fontId="57" fillId="0" borderId="10" xfId="52" applyNumberFormat="1" applyFont="1" applyFill="1" applyBorder="1" applyAlignment="1">
      <alignment wrapText="1"/>
      <protection/>
    </xf>
    <xf numFmtId="0" fontId="16" fillId="0" borderId="10" xfId="52" applyFont="1" applyFill="1" applyBorder="1" applyAlignment="1">
      <alignment wrapText="1"/>
      <protection/>
    </xf>
    <xf numFmtId="0" fontId="17" fillId="0" borderId="10" xfId="0" applyFont="1" applyFill="1" applyBorder="1" applyAlignment="1">
      <alignment wrapText="1"/>
    </xf>
    <xf numFmtId="0" fontId="7" fillId="0" borderId="10" xfId="52" applyFont="1" applyFill="1" applyBorder="1" applyAlignment="1">
      <alignment horizontal="center" vertical="center"/>
      <protection/>
    </xf>
    <xf numFmtId="0" fontId="2" fillId="0" borderId="12" xfId="52" applyFont="1" applyBorder="1" applyAlignment="1">
      <alignment wrapText="1"/>
      <protection/>
    </xf>
    <xf numFmtId="0" fontId="2" fillId="0" borderId="0" xfId="52" applyFont="1" applyFill="1">
      <alignment/>
      <protection/>
    </xf>
    <xf numFmtId="0" fontId="3" fillId="0" borderId="0" xfId="52" applyFont="1" applyFill="1">
      <alignment/>
      <protection/>
    </xf>
    <xf numFmtId="3" fontId="58" fillId="0" borderId="10" xfId="0" applyNumberFormat="1" applyFont="1" applyBorder="1" applyAlignment="1">
      <alignment vertical="top" wrapText="1"/>
    </xf>
    <xf numFmtId="173" fontId="5" fillId="0" borderId="0" xfId="0" applyNumberFormat="1" applyFont="1" applyAlignment="1">
      <alignment/>
    </xf>
    <xf numFmtId="172" fontId="55" fillId="0" borderId="10" xfId="52" applyNumberFormat="1" applyFont="1" applyFill="1" applyBorder="1">
      <alignment/>
      <protection/>
    </xf>
    <xf numFmtId="0" fontId="12" fillId="0" borderId="0" xfId="52" applyFont="1" applyFill="1" applyBorder="1">
      <alignment/>
      <protection/>
    </xf>
    <xf numFmtId="172" fontId="10" fillId="0" borderId="13" xfId="52" applyNumberFormat="1" applyFont="1" applyFill="1" applyBorder="1">
      <alignment/>
      <protection/>
    </xf>
    <xf numFmtId="172" fontId="10" fillId="0" borderId="14" xfId="52" applyNumberFormat="1" applyFont="1" applyFill="1" applyBorder="1">
      <alignment/>
      <protection/>
    </xf>
    <xf numFmtId="0" fontId="10" fillId="0" borderId="13" xfId="52" applyFont="1" applyFill="1" applyBorder="1" applyAlignment="1">
      <alignment wrapText="1"/>
      <protection/>
    </xf>
    <xf numFmtId="49" fontId="10" fillId="0" borderId="13" xfId="52" applyNumberFormat="1" applyFont="1" applyFill="1" applyBorder="1" applyAlignment="1">
      <alignment horizontal="center"/>
      <protection/>
    </xf>
    <xf numFmtId="49" fontId="10" fillId="0" borderId="13" xfId="52" applyNumberFormat="1" applyFont="1" applyFill="1" applyBorder="1" applyAlignment="1">
      <alignment horizontal="center"/>
      <protection/>
    </xf>
    <xf numFmtId="0" fontId="10" fillId="0" borderId="14" xfId="52" applyFont="1" applyFill="1" applyBorder="1" applyAlignment="1">
      <alignment wrapText="1"/>
      <protection/>
    </xf>
    <xf numFmtId="49" fontId="10" fillId="0" borderId="14" xfId="52" applyNumberFormat="1" applyFont="1" applyFill="1" applyBorder="1" applyAlignment="1">
      <alignment horizontal="center"/>
      <protection/>
    </xf>
    <xf numFmtId="49" fontId="10" fillId="0" borderId="14" xfId="52" applyNumberFormat="1" applyFont="1" applyFill="1" applyBorder="1" applyAlignment="1">
      <alignment horizontal="center"/>
      <protection/>
    </xf>
    <xf numFmtId="172" fontId="55" fillId="7" borderId="10" xfId="52" applyNumberFormat="1" applyFont="1" applyFill="1" applyBorder="1">
      <alignment/>
      <protection/>
    </xf>
    <xf numFmtId="0" fontId="16" fillId="0" borderId="10" xfId="0" applyFont="1" applyFill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0" fontId="2" fillId="0" borderId="0" xfId="52" applyFont="1" applyAlignment="1">
      <alignment horizontal="right" wrapText="1"/>
      <protection/>
    </xf>
    <xf numFmtId="0" fontId="7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 wrapText="1"/>
      <protection/>
    </xf>
    <xf numFmtId="0" fontId="10" fillId="0" borderId="16" xfId="52" applyFont="1" applyFill="1" applyBorder="1" applyAlignment="1">
      <alignment horizontal="right" wrapText="1"/>
      <protection/>
    </xf>
    <xf numFmtId="0" fontId="11" fillId="0" borderId="13" xfId="52" applyFont="1" applyFill="1" applyBorder="1" applyAlignment="1">
      <alignment horizontal="center" vertical="center" wrapText="1"/>
      <protection/>
    </xf>
    <xf numFmtId="0" fontId="11" fillId="0" borderId="14" xfId="52" applyFont="1" applyFill="1" applyBorder="1" applyAlignment="1">
      <alignment horizontal="center" vertical="center" wrapText="1"/>
      <protection/>
    </xf>
    <xf numFmtId="0" fontId="11" fillId="0" borderId="10" xfId="52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horizontal="right"/>
      <protection/>
    </xf>
    <xf numFmtId="0" fontId="7" fillId="0" borderId="0" xfId="52" applyFont="1" applyAlignment="1">
      <alignment horizontal="center" vertical="center" wrapText="1"/>
      <protection/>
    </xf>
    <xf numFmtId="0" fontId="2" fillId="0" borderId="0" xfId="53" applyFont="1" applyAlignment="1">
      <alignment horizontal="right"/>
      <protection/>
    </xf>
    <xf numFmtId="0" fontId="2" fillId="0" borderId="0" xfId="53" applyFont="1" applyAlignment="1">
      <alignment horizontal="right" wrapText="1"/>
      <protection/>
    </xf>
    <xf numFmtId="0" fontId="7" fillId="0" borderId="0" xfId="53" applyFont="1" applyAlignment="1">
      <alignment horizontal="center"/>
      <protection/>
    </xf>
    <xf numFmtId="0" fontId="7" fillId="0" borderId="0" xfId="53" applyFont="1" applyAlignment="1">
      <alignment horizontal="center" vertical="center" wrapText="1"/>
      <protection/>
    </xf>
    <xf numFmtId="0" fontId="10" fillId="0" borderId="16" xfId="53" applyFont="1" applyBorder="1" applyAlignment="1">
      <alignment horizontal="right"/>
      <protection/>
    </xf>
    <xf numFmtId="0" fontId="7" fillId="0" borderId="13" xfId="53" applyFont="1" applyFill="1" applyBorder="1" applyAlignment="1">
      <alignment horizontal="center" vertical="center"/>
      <protection/>
    </xf>
    <xf numFmtId="0" fontId="7" fillId="0" borderId="14" xfId="53" applyFont="1" applyFill="1" applyBorder="1" applyAlignment="1">
      <alignment horizontal="center" vertical="center"/>
      <protection/>
    </xf>
    <xf numFmtId="2" fontId="7" fillId="0" borderId="15" xfId="53" applyNumberFormat="1" applyFont="1" applyFill="1" applyBorder="1" applyAlignment="1">
      <alignment horizontal="center"/>
      <protection/>
    </xf>
    <xf numFmtId="2" fontId="7" fillId="0" borderId="11" xfId="53" applyNumberFormat="1" applyFont="1" applyFill="1" applyBorder="1" applyAlignment="1">
      <alignment horizontal="center"/>
      <protection/>
    </xf>
    <xf numFmtId="0" fontId="7" fillId="0" borderId="0" xfId="53" applyFont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1"/>
  <sheetViews>
    <sheetView zoomScale="75" zoomScaleNormal="75" zoomScalePageLayoutView="0" workbookViewId="0" topLeftCell="A1">
      <selection activeCell="A2" sqref="A2:C2"/>
    </sheetView>
  </sheetViews>
  <sheetFormatPr defaultColWidth="9.140625" defaultRowHeight="15"/>
  <cols>
    <col min="1" max="1" width="28.28125" style="2" customWidth="1"/>
    <col min="2" max="2" width="55.00390625" style="2" customWidth="1"/>
    <col min="3" max="3" width="14.140625" style="15" customWidth="1"/>
    <col min="4" max="16384" width="9.140625" style="2" customWidth="1"/>
  </cols>
  <sheetData>
    <row r="1" spans="1:3" s="1" customFormat="1" ht="18">
      <c r="A1" s="107" t="s">
        <v>274</v>
      </c>
      <c r="B1" s="107"/>
      <c r="C1" s="107"/>
    </row>
    <row r="2" spans="1:3" s="1" customFormat="1" ht="18">
      <c r="A2" s="107" t="s">
        <v>4</v>
      </c>
      <c r="B2" s="107"/>
      <c r="C2" s="107"/>
    </row>
    <row r="3" spans="1:3" s="1" customFormat="1" ht="18">
      <c r="A3" s="107" t="s">
        <v>5</v>
      </c>
      <c r="B3" s="107"/>
      <c r="C3" s="107"/>
    </row>
    <row r="4" spans="1:3" s="1" customFormat="1" ht="18">
      <c r="A4" s="107" t="s">
        <v>204</v>
      </c>
      <c r="B4" s="107"/>
      <c r="C4" s="107"/>
    </row>
    <row r="5" spans="1:3" s="1" customFormat="1" ht="18">
      <c r="A5" s="107" t="s">
        <v>6</v>
      </c>
      <c r="B5" s="107"/>
      <c r="C5" s="107"/>
    </row>
    <row r="6" spans="1:3" s="1" customFormat="1" ht="18">
      <c r="A6" s="107" t="s">
        <v>5</v>
      </c>
      <c r="B6" s="107"/>
      <c r="C6" s="107"/>
    </row>
    <row r="7" spans="1:3" s="1" customFormat="1" ht="18">
      <c r="A7" s="107" t="s">
        <v>230</v>
      </c>
      <c r="B7" s="107"/>
      <c r="C7" s="107"/>
    </row>
    <row r="8" spans="1:3" ht="96.75" customHeight="1">
      <c r="A8" s="108" t="s">
        <v>249</v>
      </c>
      <c r="B8" s="108"/>
      <c r="C8" s="108"/>
    </row>
    <row r="9" spans="1:3" ht="18">
      <c r="A9" s="3"/>
      <c r="B9" s="3"/>
      <c r="C9" s="4" t="s">
        <v>11</v>
      </c>
    </row>
    <row r="10" spans="1:3" ht="126">
      <c r="A10" s="5" t="s">
        <v>10</v>
      </c>
      <c r="B10" s="5" t="s">
        <v>12</v>
      </c>
      <c r="C10" s="6" t="s">
        <v>82</v>
      </c>
    </row>
    <row r="11" spans="1:3" ht="18">
      <c r="A11" s="7">
        <v>1</v>
      </c>
      <c r="B11" s="7">
        <v>2</v>
      </c>
      <c r="C11" s="8">
        <v>3</v>
      </c>
    </row>
    <row r="12" spans="1:3" ht="18">
      <c r="A12" s="9"/>
      <c r="B12" s="10" t="s">
        <v>13</v>
      </c>
      <c r="C12" s="71">
        <f>C13</f>
        <v>157460.9</v>
      </c>
    </row>
    <row r="13" spans="1:3" ht="34.5">
      <c r="A13" s="11" t="s">
        <v>14</v>
      </c>
      <c r="B13" s="10" t="s">
        <v>15</v>
      </c>
      <c r="C13" s="71">
        <f>C14+C20+C26+C29+C36+C45+C47+C51+C54</f>
        <v>157460.9</v>
      </c>
    </row>
    <row r="14" spans="1:3" ht="18">
      <c r="A14" s="11" t="s">
        <v>16</v>
      </c>
      <c r="B14" s="10" t="s">
        <v>17</v>
      </c>
      <c r="C14" s="71">
        <f>C15</f>
        <v>64822.5</v>
      </c>
    </row>
    <row r="15" spans="1:3" ht="18">
      <c r="A15" s="12" t="s">
        <v>18</v>
      </c>
      <c r="B15" s="13" t="s">
        <v>19</v>
      </c>
      <c r="C15" s="72">
        <f>C16+C17+C18</f>
        <v>64822.5</v>
      </c>
    </row>
    <row r="16" spans="1:3" ht="108">
      <c r="A16" s="12" t="s">
        <v>20</v>
      </c>
      <c r="B16" s="13" t="s">
        <v>21</v>
      </c>
      <c r="C16" s="72">
        <v>63822.5</v>
      </c>
    </row>
    <row r="17" spans="1:3" ht="171" customHeight="1">
      <c r="A17" s="12" t="s">
        <v>22</v>
      </c>
      <c r="B17" s="13" t="s">
        <v>23</v>
      </c>
      <c r="C17" s="72">
        <v>600</v>
      </c>
    </row>
    <row r="18" spans="1:3" ht="72">
      <c r="A18" s="12" t="s">
        <v>24</v>
      </c>
      <c r="B18" s="13" t="s">
        <v>25</v>
      </c>
      <c r="C18" s="72">
        <v>400</v>
      </c>
    </row>
    <row r="19" spans="1:3" ht="144" hidden="1">
      <c r="A19" s="12">
        <v>10102040010000100</v>
      </c>
      <c r="B19" s="13" t="s">
        <v>26</v>
      </c>
      <c r="C19" s="73"/>
    </row>
    <row r="20" spans="1:3" ht="57.75" customHeight="1">
      <c r="A20" s="11" t="s">
        <v>27</v>
      </c>
      <c r="B20" s="10" t="s">
        <v>28</v>
      </c>
      <c r="C20" s="71">
        <f>SUM(C22:C25)</f>
        <v>7494.900000000001</v>
      </c>
    </row>
    <row r="21" spans="1:3" ht="54">
      <c r="A21" s="12" t="s">
        <v>29</v>
      </c>
      <c r="B21" s="13" t="s">
        <v>30</v>
      </c>
      <c r="C21" s="72">
        <f>SUM(C22:C25)</f>
        <v>7494.900000000001</v>
      </c>
    </row>
    <row r="22" spans="1:3" ht="116.25" customHeight="1">
      <c r="A22" s="12" t="s">
        <v>250</v>
      </c>
      <c r="B22" s="13" t="s">
        <v>31</v>
      </c>
      <c r="C22" s="72">
        <v>3423.3</v>
      </c>
    </row>
    <row r="23" spans="1:3" ht="133.5" customHeight="1">
      <c r="A23" s="12" t="s">
        <v>251</v>
      </c>
      <c r="B23" s="13" t="s">
        <v>32</v>
      </c>
      <c r="C23" s="72">
        <v>18.5</v>
      </c>
    </row>
    <row r="24" spans="1:3" ht="116.25" customHeight="1">
      <c r="A24" s="12" t="s">
        <v>252</v>
      </c>
      <c r="B24" s="13" t="s">
        <v>33</v>
      </c>
      <c r="C24" s="72">
        <v>4585.6</v>
      </c>
    </row>
    <row r="25" spans="1:3" ht="117" customHeight="1">
      <c r="A25" s="12" t="s">
        <v>253</v>
      </c>
      <c r="B25" s="13" t="s">
        <v>34</v>
      </c>
      <c r="C25" s="73">
        <v>-532.5</v>
      </c>
    </row>
    <row r="26" spans="1:3" ht="22.5" customHeight="1">
      <c r="A26" s="11" t="s">
        <v>35</v>
      </c>
      <c r="B26" s="10" t="s">
        <v>36</v>
      </c>
      <c r="C26" s="71">
        <f>C27</f>
        <v>360</v>
      </c>
    </row>
    <row r="27" spans="1:3" ht="18">
      <c r="A27" s="12" t="s">
        <v>37</v>
      </c>
      <c r="B27" s="13" t="s">
        <v>38</v>
      </c>
      <c r="C27" s="72">
        <f>C28</f>
        <v>360</v>
      </c>
    </row>
    <row r="28" spans="1:3" ht="18">
      <c r="A28" s="12" t="s">
        <v>39</v>
      </c>
      <c r="B28" s="13" t="s">
        <v>38</v>
      </c>
      <c r="C28" s="72">
        <v>360</v>
      </c>
    </row>
    <row r="29" spans="1:3" ht="20.25" customHeight="1">
      <c r="A29" s="11" t="s">
        <v>40</v>
      </c>
      <c r="B29" s="10" t="s">
        <v>41</v>
      </c>
      <c r="C29" s="71">
        <f>C30+C31</f>
        <v>41446.600000000006</v>
      </c>
    </row>
    <row r="30" spans="1:3" ht="72">
      <c r="A30" s="12" t="s">
        <v>42</v>
      </c>
      <c r="B30" s="13" t="s">
        <v>43</v>
      </c>
      <c r="C30" s="72">
        <v>16653.2</v>
      </c>
    </row>
    <row r="31" spans="1:3" ht="18">
      <c r="A31" s="12" t="s">
        <v>44</v>
      </c>
      <c r="B31" s="13" t="s">
        <v>45</v>
      </c>
      <c r="C31" s="72">
        <f>C33+C32</f>
        <v>24793.4</v>
      </c>
    </row>
    <row r="32" spans="1:3" ht="114" customHeight="1">
      <c r="A32" s="93" t="s">
        <v>228</v>
      </c>
      <c r="B32" s="13" t="s">
        <v>47</v>
      </c>
      <c r="C32" s="72">
        <v>19890.5</v>
      </c>
    </row>
    <row r="33" spans="1:3" ht="115.5" customHeight="1">
      <c r="A33" s="93" t="s">
        <v>229</v>
      </c>
      <c r="B33" s="13" t="s">
        <v>46</v>
      </c>
      <c r="C33" s="72">
        <v>4902.9</v>
      </c>
    </row>
    <row r="34" spans="1:3" ht="18" hidden="1">
      <c r="A34" s="12">
        <v>10800000000000000</v>
      </c>
      <c r="B34" s="13" t="s">
        <v>48</v>
      </c>
      <c r="C34" s="73"/>
    </row>
    <row r="35" spans="1:3" ht="126" hidden="1">
      <c r="A35" s="12">
        <v>10804020010000100</v>
      </c>
      <c r="B35" s="13" t="s">
        <v>49</v>
      </c>
      <c r="C35" s="73"/>
    </row>
    <row r="36" spans="1:3" ht="75" customHeight="1">
      <c r="A36" s="11" t="s">
        <v>50</v>
      </c>
      <c r="B36" s="10" t="s">
        <v>0</v>
      </c>
      <c r="C36" s="71">
        <f>C37+C40+C42</f>
        <v>25215.8</v>
      </c>
    </row>
    <row r="37" spans="1:3" ht="153" customHeight="1">
      <c r="A37" s="12" t="s">
        <v>51</v>
      </c>
      <c r="B37" s="13" t="s">
        <v>52</v>
      </c>
      <c r="C37" s="72">
        <f>C38+C39</f>
        <v>23888</v>
      </c>
    </row>
    <row r="38" spans="1:3" ht="126">
      <c r="A38" s="12" t="s">
        <v>53</v>
      </c>
      <c r="B38" s="13" t="s">
        <v>54</v>
      </c>
      <c r="C38" s="72">
        <v>16736</v>
      </c>
    </row>
    <row r="39" spans="1:3" ht="54">
      <c r="A39" s="12" t="s">
        <v>85</v>
      </c>
      <c r="B39" s="13" t="s">
        <v>86</v>
      </c>
      <c r="C39" s="72">
        <v>7152</v>
      </c>
    </row>
    <row r="40" spans="1:3" ht="36">
      <c r="A40" s="12" t="s">
        <v>55</v>
      </c>
      <c r="B40" s="13" t="s">
        <v>56</v>
      </c>
      <c r="C40" s="72">
        <f>C41</f>
        <v>5</v>
      </c>
    </row>
    <row r="41" spans="1:3" ht="90">
      <c r="A41" s="12" t="s">
        <v>57</v>
      </c>
      <c r="B41" s="13" t="s">
        <v>58</v>
      </c>
      <c r="C41" s="72">
        <v>5</v>
      </c>
    </row>
    <row r="42" spans="1:3" ht="126">
      <c r="A42" s="12" t="s">
        <v>59</v>
      </c>
      <c r="B42" s="13" t="s">
        <v>60</v>
      </c>
      <c r="C42" s="72">
        <f>C43+C44</f>
        <v>1322.8</v>
      </c>
    </row>
    <row r="43" spans="1:3" ht="54">
      <c r="A43" s="5" t="s">
        <v>7</v>
      </c>
      <c r="B43" s="13" t="s">
        <v>61</v>
      </c>
      <c r="C43" s="72">
        <v>0</v>
      </c>
    </row>
    <row r="44" spans="1:3" ht="126">
      <c r="A44" s="12" t="s">
        <v>9</v>
      </c>
      <c r="B44" s="13" t="s">
        <v>62</v>
      </c>
      <c r="C44" s="72">
        <v>1322.8</v>
      </c>
    </row>
    <row r="45" spans="1:3" ht="51.75">
      <c r="A45" s="11" t="s">
        <v>63</v>
      </c>
      <c r="B45" s="10" t="s">
        <v>1</v>
      </c>
      <c r="C45" s="71">
        <f>C46</f>
        <v>128.1</v>
      </c>
    </row>
    <row r="46" spans="1:3" ht="54">
      <c r="A46" s="12" t="s">
        <v>8</v>
      </c>
      <c r="B46" s="13" t="s">
        <v>64</v>
      </c>
      <c r="C46" s="72">
        <v>128.1</v>
      </c>
    </row>
    <row r="47" spans="1:3" ht="38.25" customHeight="1">
      <c r="A47" s="11" t="s">
        <v>65</v>
      </c>
      <c r="B47" s="10" t="s">
        <v>2</v>
      </c>
      <c r="C47" s="71">
        <f>C48+C49+C50</f>
        <v>17743</v>
      </c>
    </row>
    <row r="48" spans="1:3" ht="116.25" customHeight="1">
      <c r="A48" s="12" t="s">
        <v>254</v>
      </c>
      <c r="B48" s="13" t="s">
        <v>66</v>
      </c>
      <c r="C48" s="72">
        <v>12500</v>
      </c>
    </row>
    <row r="49" spans="1:3" ht="72">
      <c r="A49" s="12" t="s">
        <v>255</v>
      </c>
      <c r="B49" s="13" t="s">
        <v>67</v>
      </c>
      <c r="C49" s="72">
        <v>5033</v>
      </c>
    </row>
    <row r="50" spans="1:3" ht="126">
      <c r="A50" s="12" t="s">
        <v>197</v>
      </c>
      <c r="B50" s="83" t="s">
        <v>198</v>
      </c>
      <c r="C50" s="72">
        <v>210</v>
      </c>
    </row>
    <row r="51" spans="1:3" ht="34.5">
      <c r="A51" s="11" t="s">
        <v>68</v>
      </c>
      <c r="B51" s="10" t="s">
        <v>69</v>
      </c>
      <c r="C51" s="71">
        <f>C52</f>
        <v>250</v>
      </c>
    </row>
    <row r="52" spans="1:3" ht="36">
      <c r="A52" s="12" t="s">
        <v>70</v>
      </c>
      <c r="B52" s="13" t="s">
        <v>71</v>
      </c>
      <c r="C52" s="72">
        <f>C53</f>
        <v>250</v>
      </c>
    </row>
    <row r="53" spans="1:3" ht="54.75" customHeight="1">
      <c r="A53" s="12" t="s">
        <v>72</v>
      </c>
      <c r="B53" s="13" t="s">
        <v>203</v>
      </c>
      <c r="C53" s="72">
        <v>250</v>
      </c>
    </row>
    <row r="54" spans="1:3" ht="23.25" customHeight="1" hidden="1">
      <c r="A54" s="7" t="s">
        <v>74</v>
      </c>
      <c r="B54" s="10" t="s">
        <v>3</v>
      </c>
      <c r="C54" s="71">
        <f>C55</f>
        <v>0</v>
      </c>
    </row>
    <row r="55" spans="1:3" ht="36" hidden="1">
      <c r="A55" s="5" t="s">
        <v>75</v>
      </c>
      <c r="B55" s="13" t="s">
        <v>76</v>
      </c>
      <c r="C55" s="73"/>
    </row>
    <row r="56" spans="1:3" ht="36" hidden="1">
      <c r="A56" s="12">
        <v>11600000000000000</v>
      </c>
      <c r="B56" s="13" t="s">
        <v>69</v>
      </c>
      <c r="C56" s="22"/>
    </row>
    <row r="57" spans="1:3" ht="54" hidden="1">
      <c r="A57" s="12">
        <v>11690050100000100</v>
      </c>
      <c r="B57" s="13" t="s">
        <v>73</v>
      </c>
      <c r="C57" s="22"/>
    </row>
    <row r="58" spans="1:3" ht="18" hidden="1">
      <c r="A58" s="12">
        <v>20000000000000000</v>
      </c>
      <c r="B58" s="13" t="s">
        <v>77</v>
      </c>
      <c r="C58" s="22"/>
    </row>
    <row r="59" spans="1:3" ht="54" hidden="1">
      <c r="A59" s="12">
        <v>20200000000000000</v>
      </c>
      <c r="B59" s="13" t="s">
        <v>78</v>
      </c>
      <c r="C59" s="22"/>
    </row>
    <row r="60" spans="1:3" ht="18" hidden="1">
      <c r="A60" s="12">
        <v>20204000000000000</v>
      </c>
      <c r="B60" s="13" t="s">
        <v>79</v>
      </c>
      <c r="C60" s="22"/>
    </row>
    <row r="61" spans="1:3" ht="36" hidden="1">
      <c r="A61" s="12">
        <v>20204999100000100</v>
      </c>
      <c r="B61" s="13" t="s">
        <v>80</v>
      </c>
      <c r="C61" s="14"/>
    </row>
  </sheetData>
  <sheetProtection/>
  <mergeCells count="8">
    <mergeCell ref="A7:C7"/>
    <mergeCell ref="A8:C8"/>
    <mergeCell ref="A1:C1"/>
    <mergeCell ref="A2:C2"/>
    <mergeCell ref="A3:C3"/>
    <mergeCell ref="A4:C4"/>
    <mergeCell ref="A5:C5"/>
    <mergeCell ref="A6:C6"/>
  </mergeCells>
  <printOptions/>
  <pageMargins left="0.9055118110236221" right="0.3937007874015748" top="0.3937007874015748" bottom="0.3937007874015748" header="0.31496062992125984" footer="0.31496062992125984"/>
  <pageSetup fitToHeight="4" fitToWidth="1" horizontalDpi="180" verticalDpi="18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55.140625" style="29" customWidth="1"/>
    <col min="2" max="2" width="15.00390625" style="29" customWidth="1"/>
    <col min="3" max="3" width="15.421875" style="29" customWidth="1"/>
    <col min="4" max="16384" width="9.140625" style="29" customWidth="1"/>
  </cols>
  <sheetData>
    <row r="1" spans="1:3" s="28" customFormat="1" ht="18">
      <c r="A1" s="126" t="s">
        <v>276</v>
      </c>
      <c r="B1" s="125"/>
      <c r="C1" s="125"/>
    </row>
    <row r="2" spans="1:3" s="28" customFormat="1" ht="18">
      <c r="A2" s="125" t="s">
        <v>92</v>
      </c>
      <c r="B2" s="125"/>
      <c r="C2" s="125"/>
    </row>
    <row r="3" spans="1:3" s="28" customFormat="1" ht="18">
      <c r="A3" s="125" t="s">
        <v>5</v>
      </c>
      <c r="B3" s="125"/>
      <c r="C3" s="125"/>
    </row>
    <row r="4" spans="1:3" s="28" customFormat="1" ht="18">
      <c r="A4" s="125" t="s">
        <v>227</v>
      </c>
      <c r="B4" s="125"/>
      <c r="C4" s="125"/>
    </row>
    <row r="5" spans="1:3" s="28" customFormat="1" ht="18">
      <c r="A5" s="125" t="s">
        <v>88</v>
      </c>
      <c r="B5" s="125"/>
      <c r="C5" s="125"/>
    </row>
    <row r="6" spans="1:3" s="28" customFormat="1" ht="18">
      <c r="A6" s="125" t="s">
        <v>5</v>
      </c>
      <c r="B6" s="125"/>
      <c r="C6" s="125"/>
    </row>
    <row r="7" spans="1:3" s="28" customFormat="1" ht="18">
      <c r="A7" s="125" t="s">
        <v>230</v>
      </c>
      <c r="B7" s="125"/>
      <c r="C7" s="125"/>
    </row>
    <row r="8" spans="1:3" ht="17.25">
      <c r="A8" s="127"/>
      <c r="B8" s="127"/>
      <c r="C8" s="127"/>
    </row>
    <row r="9" spans="1:3" ht="109.5" customHeight="1">
      <c r="A9" s="128" t="s">
        <v>238</v>
      </c>
      <c r="B9" s="128"/>
      <c r="C9" s="128"/>
    </row>
    <row r="10" spans="1:3" ht="17.25" customHeight="1" hidden="1">
      <c r="A10" s="30"/>
      <c r="B10" s="30"/>
      <c r="C10" s="30"/>
    </row>
    <row r="11" spans="1:3" ht="15">
      <c r="A11" s="31"/>
      <c r="B11" s="129"/>
      <c r="C11" s="129"/>
    </row>
    <row r="12" spans="1:3" ht="17.25">
      <c r="A12" s="130" t="s">
        <v>225</v>
      </c>
      <c r="B12" s="132" t="s">
        <v>89</v>
      </c>
      <c r="C12" s="133"/>
    </row>
    <row r="13" spans="1:3" ht="17.25">
      <c r="A13" s="131"/>
      <c r="B13" s="32" t="s">
        <v>205</v>
      </c>
      <c r="C13" s="33" t="s">
        <v>239</v>
      </c>
    </row>
    <row r="14" spans="1:3" ht="36">
      <c r="A14" s="90" t="s">
        <v>226</v>
      </c>
      <c r="B14" s="67">
        <v>206.6</v>
      </c>
      <c r="C14" s="67">
        <v>206.6</v>
      </c>
    </row>
    <row r="15" spans="1:3" ht="17.25">
      <c r="A15" s="34" t="s">
        <v>90</v>
      </c>
      <c r="B15" s="69">
        <f>SUM(B12:B14)</f>
        <v>206.6</v>
      </c>
      <c r="C15" s="69">
        <f>SUM(C12:C14)</f>
        <v>206.6</v>
      </c>
    </row>
  </sheetData>
  <sheetProtection/>
  <mergeCells count="12">
    <mergeCell ref="A7:C7"/>
    <mergeCell ref="A8:C8"/>
    <mergeCell ref="A9:C9"/>
    <mergeCell ref="B11:C11"/>
    <mergeCell ref="A12:A13"/>
    <mergeCell ref="B12:C12"/>
    <mergeCell ref="A6:C6"/>
    <mergeCell ref="A1:C1"/>
    <mergeCell ref="A2:C2"/>
    <mergeCell ref="A3:C3"/>
    <mergeCell ref="A4:C4"/>
    <mergeCell ref="A5:C5"/>
  </mergeCells>
  <printOptions/>
  <pageMargins left="0.9448818897637796" right="0.35433070866141736" top="0.3937007874015748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62.140625" style="23" customWidth="1"/>
    <col min="2" max="2" width="22.421875" style="23" customWidth="1"/>
    <col min="3" max="16384" width="9.140625" style="23" customWidth="1"/>
  </cols>
  <sheetData>
    <row r="1" spans="1:2" ht="18">
      <c r="A1" s="123" t="s">
        <v>277</v>
      </c>
      <c r="B1" s="123"/>
    </row>
    <row r="2" spans="1:2" ht="18">
      <c r="A2" s="123" t="s">
        <v>87</v>
      </c>
      <c r="B2" s="123"/>
    </row>
    <row r="3" spans="1:2" ht="18">
      <c r="A3" s="123" t="s">
        <v>5</v>
      </c>
      <c r="B3" s="123"/>
    </row>
    <row r="4" spans="1:2" ht="18">
      <c r="A4" s="123" t="s">
        <v>235</v>
      </c>
      <c r="B4" s="123"/>
    </row>
    <row r="5" spans="1:2" ht="18">
      <c r="A5" s="123" t="s">
        <v>88</v>
      </c>
      <c r="B5" s="123"/>
    </row>
    <row r="6" spans="1:2" ht="18">
      <c r="A6" s="123" t="s">
        <v>5</v>
      </c>
      <c r="B6" s="123"/>
    </row>
    <row r="7" spans="1:2" ht="18">
      <c r="A7" s="123" t="s">
        <v>230</v>
      </c>
      <c r="B7" s="123"/>
    </row>
    <row r="8" spans="1:2" ht="123.75" customHeight="1">
      <c r="A8" s="124" t="s">
        <v>237</v>
      </c>
      <c r="B8" s="124"/>
    </row>
    <row r="9" spans="1:2" ht="18">
      <c r="A9" s="24"/>
      <c r="B9" s="25"/>
    </row>
    <row r="10" spans="1:2" ht="34.5">
      <c r="A10" s="89" t="s">
        <v>225</v>
      </c>
      <c r="B10" s="27" t="s">
        <v>89</v>
      </c>
    </row>
    <row r="11" spans="1:2" ht="36">
      <c r="A11" s="90" t="s">
        <v>226</v>
      </c>
      <c r="B11" s="67">
        <v>71250.3</v>
      </c>
    </row>
    <row r="12" spans="1:2" ht="17.25">
      <c r="A12" s="26" t="s">
        <v>224</v>
      </c>
      <c r="B12" s="68">
        <f>SUM(B10:B11)</f>
        <v>71250.3</v>
      </c>
    </row>
  </sheetData>
  <sheetProtection/>
  <mergeCells count="8">
    <mergeCell ref="A7:B7"/>
    <mergeCell ref="A8:B8"/>
    <mergeCell ref="A1:B1"/>
    <mergeCell ref="A2:B2"/>
    <mergeCell ref="A3:B3"/>
    <mergeCell ref="A4:B4"/>
    <mergeCell ref="A5:B5"/>
    <mergeCell ref="A6:B6"/>
  </mergeCells>
  <printOptions/>
  <pageMargins left="0.9448818897637796" right="0.35433070866141736" top="0.3937007874015748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1" width="55.140625" style="29" customWidth="1"/>
    <col min="2" max="2" width="15.00390625" style="29" customWidth="1"/>
    <col min="3" max="3" width="15.421875" style="29" customWidth="1"/>
    <col min="4" max="16384" width="9.140625" style="29" customWidth="1"/>
  </cols>
  <sheetData>
    <row r="1" spans="1:3" s="28" customFormat="1" ht="18">
      <c r="A1" s="126" t="s">
        <v>278</v>
      </c>
      <c r="B1" s="125"/>
      <c r="C1" s="125"/>
    </row>
    <row r="2" spans="1:3" s="28" customFormat="1" ht="18">
      <c r="A2" s="125" t="s">
        <v>92</v>
      </c>
      <c r="B2" s="125"/>
      <c r="C2" s="125"/>
    </row>
    <row r="3" spans="1:3" s="28" customFormat="1" ht="18">
      <c r="A3" s="125" t="s">
        <v>5</v>
      </c>
      <c r="B3" s="125"/>
      <c r="C3" s="125"/>
    </row>
    <row r="4" spans="1:3" s="28" customFormat="1" ht="18">
      <c r="A4" s="125" t="s">
        <v>235</v>
      </c>
      <c r="B4" s="125"/>
      <c r="C4" s="125"/>
    </row>
    <row r="5" spans="1:3" s="28" customFormat="1" ht="18">
      <c r="A5" s="125" t="s">
        <v>88</v>
      </c>
      <c r="B5" s="125"/>
      <c r="C5" s="125"/>
    </row>
    <row r="6" spans="1:3" s="28" customFormat="1" ht="18">
      <c r="A6" s="125" t="s">
        <v>5</v>
      </c>
      <c r="B6" s="125"/>
      <c r="C6" s="125"/>
    </row>
    <row r="7" spans="1:3" s="28" customFormat="1" ht="18">
      <c r="A7" s="125" t="s">
        <v>230</v>
      </c>
      <c r="B7" s="125"/>
      <c r="C7" s="125"/>
    </row>
    <row r="8" spans="1:3" ht="17.25">
      <c r="A8" s="127"/>
      <c r="B8" s="127"/>
      <c r="C8" s="127"/>
    </row>
    <row r="9" spans="1:3" ht="109.5" customHeight="1">
      <c r="A9" s="134" t="s">
        <v>236</v>
      </c>
      <c r="B9" s="134"/>
      <c r="C9" s="134"/>
    </row>
    <row r="10" spans="1:3" ht="17.25" customHeight="1">
      <c r="A10" s="30"/>
      <c r="B10" s="30"/>
      <c r="C10" s="30"/>
    </row>
    <row r="11" spans="1:3" ht="15">
      <c r="A11" s="31"/>
      <c r="B11" s="129"/>
      <c r="C11" s="129"/>
    </row>
    <row r="12" spans="1:3" ht="17.25">
      <c r="A12" s="130" t="s">
        <v>225</v>
      </c>
      <c r="B12" s="132" t="s">
        <v>89</v>
      </c>
      <c r="C12" s="133"/>
    </row>
    <row r="13" spans="1:3" ht="17.25">
      <c r="A13" s="131"/>
      <c r="B13" s="32" t="s">
        <v>205</v>
      </c>
      <c r="C13" s="33" t="s">
        <v>240</v>
      </c>
    </row>
    <row r="14" spans="1:3" ht="36">
      <c r="A14" s="90" t="s">
        <v>226</v>
      </c>
      <c r="B14" s="67">
        <v>71250.3</v>
      </c>
      <c r="C14" s="67">
        <v>71250.3</v>
      </c>
    </row>
    <row r="15" spans="1:3" ht="17.25">
      <c r="A15" s="34" t="s">
        <v>224</v>
      </c>
      <c r="B15" s="68">
        <f>SUM(B13:B14)</f>
        <v>71250.3</v>
      </c>
      <c r="C15" s="68">
        <f>SUM(C13:C14)</f>
        <v>71250.3</v>
      </c>
    </row>
  </sheetData>
  <sheetProtection/>
  <mergeCells count="12">
    <mergeCell ref="A7:C7"/>
    <mergeCell ref="A8:C8"/>
    <mergeCell ref="A9:C9"/>
    <mergeCell ref="B11:C11"/>
    <mergeCell ref="A12:A13"/>
    <mergeCell ref="B12:C12"/>
    <mergeCell ref="A6:C6"/>
    <mergeCell ref="A1:C1"/>
    <mergeCell ref="A2:C2"/>
    <mergeCell ref="A3:C3"/>
    <mergeCell ref="A4:C4"/>
    <mergeCell ref="A5:C5"/>
  </mergeCells>
  <printOptions/>
  <pageMargins left="0.9448818897637796" right="0.35433070866141736" top="0.393700787401574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3"/>
  <sheetViews>
    <sheetView zoomScale="75" zoomScaleNormal="75" zoomScalePageLayoutView="0" workbookViewId="0" topLeftCell="A1">
      <selection activeCell="C12" sqref="C12"/>
    </sheetView>
  </sheetViews>
  <sheetFormatPr defaultColWidth="9.140625" defaultRowHeight="15"/>
  <cols>
    <col min="1" max="1" width="28.28125" style="21" customWidth="1"/>
    <col min="2" max="2" width="57.8515625" style="21" customWidth="1"/>
    <col min="3" max="3" width="14.28125" style="21" customWidth="1"/>
    <col min="4" max="4" width="14.140625" style="15" customWidth="1"/>
    <col min="5" max="5" width="9.8515625" style="2" bestFit="1" customWidth="1"/>
    <col min="6" max="16384" width="9.140625" style="2" customWidth="1"/>
  </cols>
  <sheetData>
    <row r="2" spans="1:4" s="1" customFormat="1" ht="18">
      <c r="A2" s="109" t="s">
        <v>81</v>
      </c>
      <c r="B2" s="109"/>
      <c r="C2" s="109"/>
      <c r="D2" s="109"/>
    </row>
    <row r="3" spans="1:4" s="1" customFormat="1" ht="18">
      <c r="A3" s="109" t="s">
        <v>4</v>
      </c>
      <c r="B3" s="109"/>
      <c r="C3" s="109"/>
      <c r="D3" s="109"/>
    </row>
    <row r="4" spans="1:4" s="1" customFormat="1" ht="18">
      <c r="A4" s="109" t="s">
        <v>5</v>
      </c>
      <c r="B4" s="109"/>
      <c r="C4" s="109"/>
      <c r="D4" s="109"/>
    </row>
    <row r="5" spans="1:4" s="1" customFormat="1" ht="18">
      <c r="A5" s="109" t="s">
        <v>232</v>
      </c>
      <c r="B5" s="109"/>
      <c r="C5" s="109"/>
      <c r="D5" s="109"/>
    </row>
    <row r="6" spans="1:4" s="1" customFormat="1" ht="18">
      <c r="A6" s="109" t="s">
        <v>6</v>
      </c>
      <c r="B6" s="109"/>
      <c r="C6" s="109"/>
      <c r="D6" s="109"/>
    </row>
    <row r="7" spans="1:4" s="1" customFormat="1" ht="18">
      <c r="A7" s="109" t="s">
        <v>5</v>
      </c>
      <c r="B7" s="109"/>
      <c r="C7" s="109"/>
      <c r="D7" s="109"/>
    </row>
    <row r="8" spans="1:4" s="1" customFormat="1" ht="18">
      <c r="A8" s="109" t="s">
        <v>230</v>
      </c>
      <c r="B8" s="109"/>
      <c r="C8" s="109"/>
      <c r="D8" s="109"/>
    </row>
    <row r="9" spans="1:4" ht="96.75" customHeight="1">
      <c r="A9" s="110" t="s">
        <v>248</v>
      </c>
      <c r="B9" s="110"/>
      <c r="C9" s="110"/>
      <c r="D9" s="110"/>
    </row>
    <row r="10" spans="1:4" ht="18">
      <c r="A10" s="16"/>
      <c r="B10" s="16"/>
      <c r="C10" s="16"/>
      <c r="D10" s="4" t="s">
        <v>11</v>
      </c>
    </row>
    <row r="11" spans="1:4" ht="95.25" customHeight="1">
      <c r="A11" s="111" t="s">
        <v>10</v>
      </c>
      <c r="B11" s="111" t="s">
        <v>83</v>
      </c>
      <c r="C11" s="113" t="s">
        <v>82</v>
      </c>
      <c r="D11" s="114"/>
    </row>
    <row r="12" spans="1:4" ht="18">
      <c r="A12" s="112"/>
      <c r="B12" s="112"/>
      <c r="C12" s="17" t="s">
        <v>205</v>
      </c>
      <c r="D12" s="6" t="s">
        <v>240</v>
      </c>
    </row>
    <row r="13" spans="1:4" ht="18">
      <c r="A13" s="7">
        <v>1</v>
      </c>
      <c r="B13" s="7">
        <v>2</v>
      </c>
      <c r="C13" s="8">
        <v>3</v>
      </c>
      <c r="D13" s="8">
        <v>4</v>
      </c>
    </row>
    <row r="14" spans="1:4" s="18" customFormat="1" ht="18">
      <c r="A14" s="9"/>
      <c r="B14" s="10" t="s">
        <v>13</v>
      </c>
      <c r="C14" s="71">
        <f>C15</f>
        <v>159924.2</v>
      </c>
      <c r="D14" s="71">
        <f>D15</f>
        <v>162615.6</v>
      </c>
    </row>
    <row r="15" spans="1:4" s="18" customFormat="1" ht="18">
      <c r="A15" s="11" t="s">
        <v>14</v>
      </c>
      <c r="B15" s="10" t="s">
        <v>15</v>
      </c>
      <c r="C15" s="71">
        <f>C16+C22+C28+C31+C38+C47+C49+C53+C56</f>
        <v>159924.2</v>
      </c>
      <c r="D15" s="71">
        <f>D16+D22+D28+D31+D38+D47+D49+D53+D56</f>
        <v>162615.6</v>
      </c>
    </row>
    <row r="16" spans="1:4" ht="21.75" customHeight="1">
      <c r="A16" s="11" t="s">
        <v>16</v>
      </c>
      <c r="B16" s="10" t="s">
        <v>17</v>
      </c>
      <c r="C16" s="71">
        <f>C17</f>
        <v>67285.8</v>
      </c>
      <c r="D16" s="71">
        <f>D17</f>
        <v>69977.2</v>
      </c>
    </row>
    <row r="17" spans="1:4" ht="18">
      <c r="A17" s="12" t="s">
        <v>18</v>
      </c>
      <c r="B17" s="13" t="s">
        <v>19</v>
      </c>
      <c r="C17" s="72">
        <f>C18+C19+C20</f>
        <v>67285.8</v>
      </c>
      <c r="D17" s="72">
        <f>D18+D19+D20</f>
        <v>69977.2</v>
      </c>
    </row>
    <row r="18" spans="1:5" ht="108">
      <c r="A18" s="12" t="s">
        <v>20</v>
      </c>
      <c r="B18" s="13" t="s">
        <v>21</v>
      </c>
      <c r="C18" s="72">
        <v>66247.8</v>
      </c>
      <c r="D18" s="72">
        <v>68899.2</v>
      </c>
      <c r="E18" s="94"/>
    </row>
    <row r="19" spans="1:5" ht="175.5" customHeight="1">
      <c r="A19" s="12" t="s">
        <v>22</v>
      </c>
      <c r="B19" s="13" t="s">
        <v>23</v>
      </c>
      <c r="C19" s="72">
        <v>623</v>
      </c>
      <c r="D19" s="72">
        <v>647</v>
      </c>
      <c r="E19" s="94"/>
    </row>
    <row r="20" spans="1:5" ht="72">
      <c r="A20" s="12" t="s">
        <v>24</v>
      </c>
      <c r="B20" s="13" t="s">
        <v>25</v>
      </c>
      <c r="C20" s="72">
        <v>415</v>
      </c>
      <c r="D20" s="72">
        <v>431</v>
      </c>
      <c r="E20" s="94"/>
    </row>
    <row r="21" spans="1:4" ht="144" customHeight="1" hidden="1">
      <c r="A21" s="12">
        <v>10102040010000100</v>
      </c>
      <c r="B21" s="13" t="s">
        <v>26</v>
      </c>
      <c r="C21" s="73"/>
      <c r="D21" s="73"/>
    </row>
    <row r="22" spans="1:4" s="18" customFormat="1" ht="57.75" customHeight="1">
      <c r="A22" s="11" t="s">
        <v>27</v>
      </c>
      <c r="B22" s="10" t="s">
        <v>28</v>
      </c>
      <c r="C22" s="71">
        <f>SUM(C24:C27)</f>
        <v>7494.900000000001</v>
      </c>
      <c r="D22" s="71">
        <f>SUM(D24:D27)</f>
        <v>7494.900000000001</v>
      </c>
    </row>
    <row r="23" spans="1:4" ht="54">
      <c r="A23" s="12" t="s">
        <v>29</v>
      </c>
      <c r="B23" s="13" t="s">
        <v>30</v>
      </c>
      <c r="C23" s="72">
        <f>SUM(C24:C27)</f>
        <v>7494.900000000001</v>
      </c>
      <c r="D23" s="72">
        <f>SUM(D24:D27)</f>
        <v>7494.900000000001</v>
      </c>
    </row>
    <row r="24" spans="1:4" ht="115.5" customHeight="1">
      <c r="A24" s="12" t="s">
        <v>250</v>
      </c>
      <c r="B24" s="13" t="s">
        <v>31</v>
      </c>
      <c r="C24" s="72">
        <v>3423.3</v>
      </c>
      <c r="D24" s="72">
        <v>3423.3</v>
      </c>
    </row>
    <row r="25" spans="1:4" ht="132.75" customHeight="1">
      <c r="A25" s="12" t="s">
        <v>251</v>
      </c>
      <c r="B25" s="13" t="s">
        <v>32</v>
      </c>
      <c r="C25" s="72">
        <v>18.5</v>
      </c>
      <c r="D25" s="72">
        <v>18.5</v>
      </c>
    </row>
    <row r="26" spans="1:4" ht="113.25" customHeight="1">
      <c r="A26" s="12" t="s">
        <v>252</v>
      </c>
      <c r="B26" s="13" t="s">
        <v>33</v>
      </c>
      <c r="C26" s="72">
        <v>4585.6</v>
      </c>
      <c r="D26" s="72">
        <v>4585.6</v>
      </c>
    </row>
    <row r="27" spans="1:4" ht="113.25" customHeight="1">
      <c r="A27" s="12" t="s">
        <v>253</v>
      </c>
      <c r="B27" s="13" t="s">
        <v>34</v>
      </c>
      <c r="C27" s="73">
        <v>-532.5</v>
      </c>
      <c r="D27" s="73">
        <v>-532.5</v>
      </c>
    </row>
    <row r="28" spans="1:4" ht="19.5" customHeight="1">
      <c r="A28" s="11" t="s">
        <v>35</v>
      </c>
      <c r="B28" s="10" t="s">
        <v>36</v>
      </c>
      <c r="C28" s="71">
        <f>C29</f>
        <v>360</v>
      </c>
      <c r="D28" s="71">
        <f>D29</f>
        <v>360</v>
      </c>
    </row>
    <row r="29" spans="1:4" ht="18">
      <c r="A29" s="12" t="s">
        <v>37</v>
      </c>
      <c r="B29" s="13" t="s">
        <v>38</v>
      </c>
      <c r="C29" s="72">
        <f>C30</f>
        <v>360</v>
      </c>
      <c r="D29" s="72">
        <f>D30</f>
        <v>360</v>
      </c>
    </row>
    <row r="30" spans="1:4" ht="18">
      <c r="A30" s="12" t="s">
        <v>39</v>
      </c>
      <c r="B30" s="13" t="s">
        <v>38</v>
      </c>
      <c r="C30" s="72">
        <v>360</v>
      </c>
      <c r="D30" s="72">
        <v>360</v>
      </c>
    </row>
    <row r="31" spans="1:4" ht="20.25" customHeight="1">
      <c r="A31" s="11" t="s">
        <v>40</v>
      </c>
      <c r="B31" s="10" t="s">
        <v>41</v>
      </c>
      <c r="C31" s="71">
        <f>C32+C33</f>
        <v>41446.600000000006</v>
      </c>
      <c r="D31" s="71">
        <f>D32+D33</f>
        <v>41446.600000000006</v>
      </c>
    </row>
    <row r="32" spans="1:4" ht="72">
      <c r="A32" s="12" t="s">
        <v>42</v>
      </c>
      <c r="B32" s="13" t="s">
        <v>43</v>
      </c>
      <c r="C32" s="72">
        <v>16653.2</v>
      </c>
      <c r="D32" s="72">
        <v>16653.2</v>
      </c>
    </row>
    <row r="33" spans="1:4" ht="18">
      <c r="A33" s="12" t="s">
        <v>44</v>
      </c>
      <c r="B33" s="13" t="s">
        <v>45</v>
      </c>
      <c r="C33" s="72">
        <f>C35+C34</f>
        <v>24793.4</v>
      </c>
      <c r="D33" s="72">
        <f>D35+D34</f>
        <v>24793.4</v>
      </c>
    </row>
    <row r="34" spans="1:4" ht="114" customHeight="1">
      <c r="A34" s="93" t="s">
        <v>228</v>
      </c>
      <c r="B34" s="13" t="s">
        <v>47</v>
      </c>
      <c r="C34" s="72">
        <v>19890.5</v>
      </c>
      <c r="D34" s="72">
        <v>19890.5</v>
      </c>
    </row>
    <row r="35" spans="1:4" ht="115.5" customHeight="1">
      <c r="A35" s="93" t="s">
        <v>229</v>
      </c>
      <c r="B35" s="13" t="s">
        <v>46</v>
      </c>
      <c r="C35" s="72">
        <v>4902.9</v>
      </c>
      <c r="D35" s="72">
        <v>4902.9</v>
      </c>
    </row>
    <row r="36" spans="1:4" ht="18" customHeight="1" hidden="1">
      <c r="A36" s="12">
        <v>10800000000000000</v>
      </c>
      <c r="B36" s="13" t="s">
        <v>48</v>
      </c>
      <c r="C36" s="73"/>
      <c r="D36" s="73"/>
    </row>
    <row r="37" spans="1:4" ht="108" customHeight="1" hidden="1">
      <c r="A37" s="12">
        <v>10804020010000100</v>
      </c>
      <c r="B37" s="13" t="s">
        <v>49</v>
      </c>
      <c r="C37" s="73"/>
      <c r="D37" s="73"/>
    </row>
    <row r="38" spans="1:4" ht="75.75" customHeight="1">
      <c r="A38" s="11" t="s">
        <v>50</v>
      </c>
      <c r="B38" s="10" t="s">
        <v>0</v>
      </c>
      <c r="C38" s="71">
        <f>C39+C42+C44</f>
        <v>25215.8</v>
      </c>
      <c r="D38" s="71">
        <f>D39+D42+D44</f>
        <v>25215.8</v>
      </c>
    </row>
    <row r="39" spans="1:4" ht="135.75" customHeight="1">
      <c r="A39" s="12" t="s">
        <v>51</v>
      </c>
      <c r="B39" s="13" t="s">
        <v>52</v>
      </c>
      <c r="C39" s="72">
        <f>C40+C41</f>
        <v>23888</v>
      </c>
      <c r="D39" s="72">
        <f>D40+D41</f>
        <v>23888</v>
      </c>
    </row>
    <row r="40" spans="1:4" ht="116.25" customHeight="1">
      <c r="A40" s="12" t="s">
        <v>53</v>
      </c>
      <c r="B40" s="13" t="s">
        <v>54</v>
      </c>
      <c r="C40" s="72">
        <v>16736</v>
      </c>
      <c r="D40" s="72">
        <v>16736</v>
      </c>
    </row>
    <row r="41" spans="1:4" ht="54">
      <c r="A41" s="12" t="s">
        <v>85</v>
      </c>
      <c r="B41" s="13" t="s">
        <v>86</v>
      </c>
      <c r="C41" s="72">
        <v>7152</v>
      </c>
      <c r="D41" s="72">
        <v>7152</v>
      </c>
    </row>
    <row r="42" spans="1:4" ht="36">
      <c r="A42" s="12" t="s">
        <v>55</v>
      </c>
      <c r="B42" s="13" t="s">
        <v>56</v>
      </c>
      <c r="C42" s="72">
        <f>C43</f>
        <v>5</v>
      </c>
      <c r="D42" s="72">
        <f>D43</f>
        <v>5</v>
      </c>
    </row>
    <row r="43" spans="1:4" ht="72">
      <c r="A43" s="12" t="s">
        <v>57</v>
      </c>
      <c r="B43" s="13" t="s">
        <v>58</v>
      </c>
      <c r="C43" s="72">
        <v>5</v>
      </c>
      <c r="D43" s="72">
        <v>5</v>
      </c>
    </row>
    <row r="44" spans="1:4" ht="132.75" customHeight="1">
      <c r="A44" s="12" t="s">
        <v>59</v>
      </c>
      <c r="B44" s="13" t="s">
        <v>60</v>
      </c>
      <c r="C44" s="72">
        <f>C45+C46</f>
        <v>1322.8</v>
      </c>
      <c r="D44" s="72">
        <f>D45+D46</f>
        <v>1322.8</v>
      </c>
    </row>
    <row r="45" spans="1:4" ht="54">
      <c r="A45" s="5" t="s">
        <v>7</v>
      </c>
      <c r="B45" s="13" t="s">
        <v>61</v>
      </c>
      <c r="C45" s="72">
        <v>0</v>
      </c>
      <c r="D45" s="72">
        <v>0</v>
      </c>
    </row>
    <row r="46" spans="1:4" ht="108">
      <c r="A46" s="12" t="s">
        <v>9</v>
      </c>
      <c r="B46" s="13" t="s">
        <v>62</v>
      </c>
      <c r="C46" s="72">
        <v>1322.8</v>
      </c>
      <c r="D46" s="72">
        <v>1322.8</v>
      </c>
    </row>
    <row r="47" spans="1:4" ht="51.75">
      <c r="A47" s="11" t="s">
        <v>63</v>
      </c>
      <c r="B47" s="10" t="s">
        <v>1</v>
      </c>
      <c r="C47" s="71">
        <f>C48</f>
        <v>128.1</v>
      </c>
      <c r="D47" s="71">
        <f>D48</f>
        <v>128.1</v>
      </c>
    </row>
    <row r="48" spans="1:4" ht="54">
      <c r="A48" s="12" t="s">
        <v>8</v>
      </c>
      <c r="B48" s="13" t="s">
        <v>64</v>
      </c>
      <c r="C48" s="72">
        <v>128.1</v>
      </c>
      <c r="D48" s="72">
        <v>128.1</v>
      </c>
    </row>
    <row r="49" spans="1:4" ht="34.5">
      <c r="A49" s="11" t="s">
        <v>65</v>
      </c>
      <c r="B49" s="10" t="s">
        <v>2</v>
      </c>
      <c r="C49" s="71">
        <f>C50+C51+C52</f>
        <v>17743</v>
      </c>
      <c r="D49" s="71">
        <f>D50+D51+D52</f>
        <v>17743</v>
      </c>
    </row>
    <row r="50" spans="1:4" ht="108">
      <c r="A50" s="12" t="s">
        <v>254</v>
      </c>
      <c r="B50" s="13" t="s">
        <v>66</v>
      </c>
      <c r="C50" s="72">
        <v>12500</v>
      </c>
      <c r="D50" s="72">
        <v>12500</v>
      </c>
    </row>
    <row r="51" spans="1:4" ht="72">
      <c r="A51" s="12" t="s">
        <v>255</v>
      </c>
      <c r="B51" s="13" t="s">
        <v>67</v>
      </c>
      <c r="C51" s="72">
        <v>5033</v>
      </c>
      <c r="D51" s="72">
        <v>5033</v>
      </c>
    </row>
    <row r="52" spans="1:4" ht="135" customHeight="1">
      <c r="A52" s="12" t="s">
        <v>197</v>
      </c>
      <c r="B52" s="83" t="s">
        <v>198</v>
      </c>
      <c r="C52" s="72">
        <v>210</v>
      </c>
      <c r="D52" s="72">
        <v>210</v>
      </c>
    </row>
    <row r="53" spans="1:4" ht="34.5">
      <c r="A53" s="11" t="s">
        <v>68</v>
      </c>
      <c r="B53" s="10" t="s">
        <v>69</v>
      </c>
      <c r="C53" s="71">
        <f>C54</f>
        <v>250</v>
      </c>
      <c r="D53" s="71">
        <f>D54</f>
        <v>250</v>
      </c>
    </row>
    <row r="54" spans="1:4" ht="41.25" customHeight="1">
      <c r="A54" s="12" t="s">
        <v>70</v>
      </c>
      <c r="B54" s="13" t="s">
        <v>71</v>
      </c>
      <c r="C54" s="72">
        <f>C55</f>
        <v>250</v>
      </c>
      <c r="D54" s="72">
        <f>D55</f>
        <v>250</v>
      </c>
    </row>
    <row r="55" spans="1:4" ht="54.75" customHeight="1">
      <c r="A55" s="12" t="s">
        <v>72</v>
      </c>
      <c r="B55" s="13" t="s">
        <v>203</v>
      </c>
      <c r="C55" s="72">
        <v>250</v>
      </c>
      <c r="D55" s="72">
        <v>250</v>
      </c>
    </row>
    <row r="56" spans="1:4" ht="22.5" customHeight="1" hidden="1">
      <c r="A56" s="7" t="s">
        <v>74</v>
      </c>
      <c r="B56" s="10" t="s">
        <v>3</v>
      </c>
      <c r="C56" s="71">
        <f>C57</f>
        <v>0</v>
      </c>
      <c r="D56" s="71">
        <f>D57</f>
        <v>0</v>
      </c>
    </row>
    <row r="57" spans="1:4" ht="18" hidden="1">
      <c r="A57" s="5" t="s">
        <v>75</v>
      </c>
      <c r="B57" s="13" t="s">
        <v>76</v>
      </c>
      <c r="C57" s="73"/>
      <c r="D57" s="73"/>
    </row>
    <row r="58" spans="1:4" ht="18" hidden="1">
      <c r="A58" s="19">
        <v>11600000000000000</v>
      </c>
      <c r="B58" s="20" t="s">
        <v>69</v>
      </c>
      <c r="C58" s="20"/>
      <c r="D58" s="14"/>
    </row>
    <row r="59" spans="1:4" ht="54" hidden="1">
      <c r="A59" s="19">
        <v>11690050100000100</v>
      </c>
      <c r="B59" s="20" t="s">
        <v>73</v>
      </c>
      <c r="C59" s="20"/>
      <c r="D59" s="14"/>
    </row>
    <row r="60" spans="1:4" ht="18" hidden="1">
      <c r="A60" s="19">
        <v>20000000000000000</v>
      </c>
      <c r="B60" s="20" t="s">
        <v>77</v>
      </c>
      <c r="C60" s="20"/>
      <c r="D60" s="14"/>
    </row>
    <row r="61" spans="1:4" ht="54" hidden="1">
      <c r="A61" s="19">
        <v>20200000000000000</v>
      </c>
      <c r="B61" s="20" t="s">
        <v>78</v>
      </c>
      <c r="C61" s="20"/>
      <c r="D61" s="14"/>
    </row>
    <row r="62" spans="1:4" ht="18" hidden="1">
      <c r="A62" s="19">
        <v>20204000000000000</v>
      </c>
      <c r="B62" s="20" t="s">
        <v>79</v>
      </c>
      <c r="C62" s="20"/>
      <c r="D62" s="14"/>
    </row>
    <row r="63" spans="1:4" ht="36" hidden="1">
      <c r="A63" s="19">
        <v>20204999100000100</v>
      </c>
      <c r="B63" s="20" t="s">
        <v>80</v>
      </c>
      <c r="C63" s="20"/>
      <c r="D63" s="14"/>
    </row>
  </sheetData>
  <sheetProtection/>
  <mergeCells count="11">
    <mergeCell ref="A2:D2"/>
    <mergeCell ref="A3:D3"/>
    <mergeCell ref="A4:D4"/>
    <mergeCell ref="A5:D5"/>
    <mergeCell ref="A6:D6"/>
    <mergeCell ref="A8:D8"/>
    <mergeCell ref="A9:D9"/>
    <mergeCell ref="A11:A12"/>
    <mergeCell ref="B11:B12"/>
    <mergeCell ref="C11:D11"/>
    <mergeCell ref="A7:D7"/>
  </mergeCells>
  <printOptions/>
  <pageMargins left="0.9055118110236221" right="0" top="0.1968503937007874" bottom="0.1968503937007874" header="0.31496062992125984" footer="0.31496062992125984"/>
  <pageSetup fitToHeight="4" fitToWidth="1" horizontalDpi="180" verticalDpi="18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zoomScale="90" zoomScaleNormal="90" zoomScalePageLayoutView="0" workbookViewId="0" topLeftCell="A1">
      <selection activeCell="A13" sqref="A13"/>
    </sheetView>
  </sheetViews>
  <sheetFormatPr defaultColWidth="9.140625" defaultRowHeight="15"/>
  <cols>
    <col min="1" max="1" width="55.7109375" style="38" customWidth="1"/>
    <col min="2" max="2" width="12.00390625" style="64" customWidth="1"/>
    <col min="3" max="3" width="16.57421875" style="36" customWidth="1"/>
    <col min="4" max="4" width="8.28125" style="36" customWidth="1"/>
    <col min="5" max="5" width="14.28125" style="64" customWidth="1"/>
    <col min="6" max="6" width="9.57421875" style="36" hidden="1" customWidth="1"/>
    <col min="7" max="9" width="0" style="36" hidden="1" customWidth="1"/>
    <col min="10" max="10" width="9.140625" style="64" customWidth="1"/>
    <col min="11" max="16384" width="9.140625" style="36" customWidth="1"/>
  </cols>
  <sheetData>
    <row r="1" spans="1:10" s="35" customFormat="1" ht="18">
      <c r="A1" s="115" t="s">
        <v>84</v>
      </c>
      <c r="B1" s="115"/>
      <c r="C1" s="115"/>
      <c r="D1" s="115"/>
      <c r="E1" s="115"/>
      <c r="J1" s="91"/>
    </row>
    <row r="2" spans="1:10" s="35" customFormat="1" ht="18.75" customHeight="1">
      <c r="A2" s="115" t="s">
        <v>4</v>
      </c>
      <c r="B2" s="115"/>
      <c r="C2" s="115"/>
      <c r="D2" s="115"/>
      <c r="E2" s="115"/>
      <c r="J2" s="91"/>
    </row>
    <row r="3" spans="1:10" s="35" customFormat="1" ht="18.75" customHeight="1">
      <c r="A3" s="115" t="s">
        <v>5</v>
      </c>
      <c r="B3" s="115"/>
      <c r="C3" s="115"/>
      <c r="D3" s="115"/>
      <c r="E3" s="115"/>
      <c r="J3" s="91"/>
    </row>
    <row r="4" spans="1:10" s="35" customFormat="1" ht="18">
      <c r="A4" s="115" t="s">
        <v>233</v>
      </c>
      <c r="B4" s="115"/>
      <c r="C4" s="115"/>
      <c r="D4" s="115"/>
      <c r="E4" s="115"/>
      <c r="J4" s="91"/>
    </row>
    <row r="5" spans="1:10" s="35" customFormat="1" ht="18.75" customHeight="1">
      <c r="A5" s="115" t="s">
        <v>6</v>
      </c>
      <c r="B5" s="115"/>
      <c r="C5" s="115"/>
      <c r="D5" s="115"/>
      <c r="E5" s="115"/>
      <c r="J5" s="91"/>
    </row>
    <row r="6" spans="1:10" s="35" customFormat="1" ht="18.75" customHeight="1">
      <c r="A6" s="115" t="s">
        <v>5</v>
      </c>
      <c r="B6" s="115"/>
      <c r="C6" s="115"/>
      <c r="D6" s="115"/>
      <c r="E6" s="115"/>
      <c r="J6" s="91"/>
    </row>
    <row r="7" spans="1:10" s="35" customFormat="1" ht="18.75" customHeight="1">
      <c r="A7" s="115" t="s">
        <v>230</v>
      </c>
      <c r="B7" s="115"/>
      <c r="C7" s="115"/>
      <c r="D7" s="115"/>
      <c r="E7" s="115"/>
      <c r="J7" s="91"/>
    </row>
    <row r="8" spans="1:5" ht="17.25">
      <c r="A8" s="116"/>
      <c r="B8" s="116"/>
      <c r="C8" s="116"/>
      <c r="D8" s="116"/>
      <c r="E8" s="116"/>
    </row>
    <row r="9" spans="1:6" ht="102.75" customHeight="1">
      <c r="A9" s="117" t="s">
        <v>247</v>
      </c>
      <c r="B9" s="117"/>
      <c r="C9" s="117"/>
      <c r="D9" s="117"/>
      <c r="E9" s="117"/>
      <c r="F9" s="37"/>
    </row>
    <row r="10" spans="1:10" s="38" customFormat="1" ht="15">
      <c r="A10" s="118"/>
      <c r="B10" s="118"/>
      <c r="C10" s="118"/>
      <c r="D10" s="118"/>
      <c r="E10" s="118"/>
      <c r="J10" s="78"/>
    </row>
    <row r="11" spans="1:10" s="38" customFormat="1" ht="15">
      <c r="A11" s="119" t="s">
        <v>94</v>
      </c>
      <c r="B11" s="119" t="s">
        <v>95</v>
      </c>
      <c r="C11" s="119" t="s">
        <v>96</v>
      </c>
      <c r="D11" s="119" t="s">
        <v>97</v>
      </c>
      <c r="E11" s="119" t="s">
        <v>160</v>
      </c>
      <c r="J11" s="78"/>
    </row>
    <row r="12" spans="1:10" s="38" customFormat="1" ht="35.25" customHeight="1">
      <c r="A12" s="120"/>
      <c r="B12" s="120"/>
      <c r="C12" s="120"/>
      <c r="D12" s="120"/>
      <c r="E12" s="120"/>
      <c r="J12" s="78"/>
    </row>
    <row r="13" spans="1:10" s="38" customFormat="1" ht="15">
      <c r="A13" s="39">
        <v>1</v>
      </c>
      <c r="B13" s="53">
        <v>2</v>
      </c>
      <c r="C13" s="39">
        <v>3</v>
      </c>
      <c r="D13" s="39">
        <v>4</v>
      </c>
      <c r="E13" s="53">
        <v>5</v>
      </c>
      <c r="J13" s="78"/>
    </row>
    <row r="14" spans="1:10" s="38" customFormat="1" ht="15">
      <c r="A14" s="40" t="s">
        <v>99</v>
      </c>
      <c r="B14" s="49"/>
      <c r="C14" s="40"/>
      <c r="D14" s="40"/>
      <c r="E14" s="54">
        <f>E15+E42+E46+E60+E85+E98+E90</f>
        <v>157460.9</v>
      </c>
      <c r="F14" s="41"/>
      <c r="J14" s="78"/>
    </row>
    <row r="15" spans="1:10" s="38" customFormat="1" ht="15">
      <c r="A15" s="40" t="s">
        <v>100</v>
      </c>
      <c r="B15" s="60" t="s">
        <v>101</v>
      </c>
      <c r="C15" s="42"/>
      <c r="D15" s="42"/>
      <c r="E15" s="86">
        <f>E16+E23+E32+E36</f>
        <v>14478.600000000002</v>
      </c>
      <c r="F15" s="38" t="s">
        <v>102</v>
      </c>
      <c r="J15" s="78"/>
    </row>
    <row r="16" spans="1:10" s="38" customFormat="1" ht="62.25">
      <c r="A16" s="44" t="s">
        <v>106</v>
      </c>
      <c r="B16" s="63" t="s">
        <v>107</v>
      </c>
      <c r="C16" s="45"/>
      <c r="D16" s="45"/>
      <c r="E16" s="74">
        <f>E17</f>
        <v>628.7</v>
      </c>
      <c r="J16" s="78"/>
    </row>
    <row r="17" spans="1:10" s="38" customFormat="1" ht="78">
      <c r="A17" s="62" t="s">
        <v>108</v>
      </c>
      <c r="B17" s="52" t="s">
        <v>107</v>
      </c>
      <c r="C17" s="45" t="s">
        <v>220</v>
      </c>
      <c r="D17" s="45"/>
      <c r="E17" s="74">
        <f>E18</f>
        <v>628.7</v>
      </c>
      <c r="J17" s="78"/>
    </row>
    <row r="18" spans="1:10" s="38" customFormat="1" ht="30.75">
      <c r="A18" s="44" t="s">
        <v>103</v>
      </c>
      <c r="B18" s="52" t="s">
        <v>107</v>
      </c>
      <c r="C18" s="45" t="s">
        <v>221</v>
      </c>
      <c r="D18" s="45"/>
      <c r="E18" s="74">
        <f>E19+E20+E21</f>
        <v>628.7</v>
      </c>
      <c r="J18" s="78"/>
    </row>
    <row r="19" spans="1:10" s="38" customFormat="1" ht="78">
      <c r="A19" s="44" t="s">
        <v>104</v>
      </c>
      <c r="B19" s="52" t="s">
        <v>107</v>
      </c>
      <c r="C19" s="45" t="s">
        <v>221</v>
      </c>
      <c r="D19" s="45" t="s">
        <v>105</v>
      </c>
      <c r="E19" s="47">
        <v>502.3</v>
      </c>
      <c r="J19" s="78"/>
    </row>
    <row r="20" spans="1:10" s="38" customFormat="1" ht="30.75">
      <c r="A20" s="44" t="s">
        <v>109</v>
      </c>
      <c r="B20" s="52" t="s">
        <v>107</v>
      </c>
      <c r="C20" s="45" t="s">
        <v>221</v>
      </c>
      <c r="D20" s="45" t="s">
        <v>110</v>
      </c>
      <c r="E20" s="47">
        <v>126.4</v>
      </c>
      <c r="J20" s="78"/>
    </row>
    <row r="21" spans="1:10" s="38" customFormat="1" ht="30.75" hidden="1">
      <c r="A21" s="44" t="s">
        <v>109</v>
      </c>
      <c r="B21" s="52" t="s">
        <v>107</v>
      </c>
      <c r="C21" s="45" t="s">
        <v>221</v>
      </c>
      <c r="D21" s="45" t="s">
        <v>110</v>
      </c>
      <c r="E21" s="47">
        <v>0</v>
      </c>
      <c r="J21" s="78"/>
    </row>
    <row r="22" spans="1:10" s="38" customFormat="1" ht="15" hidden="1">
      <c r="A22" s="44" t="s">
        <v>111</v>
      </c>
      <c r="B22" s="52" t="s">
        <v>107</v>
      </c>
      <c r="C22" s="45" t="s">
        <v>166</v>
      </c>
      <c r="D22" s="45" t="s">
        <v>112</v>
      </c>
      <c r="E22" s="74"/>
      <c r="J22" s="78"/>
    </row>
    <row r="23" spans="1:5" ht="62.25">
      <c r="A23" s="44" t="s">
        <v>113</v>
      </c>
      <c r="B23" s="52" t="s">
        <v>114</v>
      </c>
      <c r="C23" s="45"/>
      <c r="D23" s="45"/>
      <c r="E23" s="75">
        <f>E24</f>
        <v>12359.7</v>
      </c>
    </row>
    <row r="24" spans="1:5" ht="62.25">
      <c r="A24" s="62" t="s">
        <v>115</v>
      </c>
      <c r="B24" s="52" t="s">
        <v>114</v>
      </c>
      <c r="C24" s="45" t="s">
        <v>171</v>
      </c>
      <c r="D24" s="45"/>
      <c r="E24" s="74">
        <f>E25+E30</f>
        <v>12359.7</v>
      </c>
    </row>
    <row r="25" spans="1:5" ht="30.75">
      <c r="A25" s="44" t="s">
        <v>103</v>
      </c>
      <c r="B25" s="52" t="s">
        <v>114</v>
      </c>
      <c r="C25" s="45" t="s">
        <v>167</v>
      </c>
      <c r="D25" s="45"/>
      <c r="E25" s="74">
        <f>E26+E27+E28+E29</f>
        <v>11688.800000000001</v>
      </c>
    </row>
    <row r="26" spans="1:5" ht="78">
      <c r="A26" s="44" t="s">
        <v>104</v>
      </c>
      <c r="B26" s="52" t="s">
        <v>114</v>
      </c>
      <c r="C26" s="45" t="s">
        <v>167</v>
      </c>
      <c r="D26" s="45" t="s">
        <v>105</v>
      </c>
      <c r="E26" s="47">
        <v>8225.1</v>
      </c>
    </row>
    <row r="27" spans="1:5" ht="30.75">
      <c r="A27" s="44" t="s">
        <v>109</v>
      </c>
      <c r="B27" s="52" t="s">
        <v>114</v>
      </c>
      <c r="C27" s="45" t="s">
        <v>167</v>
      </c>
      <c r="D27" s="45" t="s">
        <v>110</v>
      </c>
      <c r="E27" s="47">
        <v>3448.6</v>
      </c>
    </row>
    <row r="28" spans="1:5" ht="15">
      <c r="A28" s="44" t="s">
        <v>116</v>
      </c>
      <c r="B28" s="52" t="s">
        <v>114</v>
      </c>
      <c r="C28" s="45" t="s">
        <v>167</v>
      </c>
      <c r="D28" s="45" t="s">
        <v>117</v>
      </c>
      <c r="E28" s="74"/>
    </row>
    <row r="29" spans="1:5" ht="15">
      <c r="A29" s="44" t="s">
        <v>111</v>
      </c>
      <c r="B29" s="52" t="s">
        <v>114</v>
      </c>
      <c r="C29" s="45" t="s">
        <v>167</v>
      </c>
      <c r="D29" s="45" t="s">
        <v>112</v>
      </c>
      <c r="E29" s="47">
        <v>15.1</v>
      </c>
    </row>
    <row r="30" spans="1:5" ht="46.5">
      <c r="A30" s="44" t="s">
        <v>118</v>
      </c>
      <c r="B30" s="52" t="s">
        <v>114</v>
      </c>
      <c r="C30" s="45" t="s">
        <v>168</v>
      </c>
      <c r="D30" s="45"/>
      <c r="E30" s="74">
        <f>E31</f>
        <v>670.9</v>
      </c>
    </row>
    <row r="31" spans="1:5" ht="78">
      <c r="A31" s="44" t="s">
        <v>104</v>
      </c>
      <c r="B31" s="52" t="s">
        <v>114</v>
      </c>
      <c r="C31" s="45" t="s">
        <v>168</v>
      </c>
      <c r="D31" s="45" t="s">
        <v>105</v>
      </c>
      <c r="E31" s="47">
        <v>670.9</v>
      </c>
    </row>
    <row r="32" spans="1:5" ht="15">
      <c r="A32" s="44" t="s">
        <v>119</v>
      </c>
      <c r="B32" s="52" t="s">
        <v>120</v>
      </c>
      <c r="C32" s="45"/>
      <c r="D32" s="45"/>
      <c r="E32" s="75">
        <f>E33</f>
        <v>50</v>
      </c>
    </row>
    <row r="33" spans="1:5" ht="15">
      <c r="A33" s="48" t="s">
        <v>121</v>
      </c>
      <c r="B33" s="52" t="s">
        <v>120</v>
      </c>
      <c r="C33" s="45" t="s">
        <v>170</v>
      </c>
      <c r="D33" s="45"/>
      <c r="E33" s="74">
        <f>E34</f>
        <v>50</v>
      </c>
    </row>
    <row r="34" spans="1:5" ht="15">
      <c r="A34" s="44" t="s">
        <v>122</v>
      </c>
      <c r="B34" s="52" t="s">
        <v>120</v>
      </c>
      <c r="C34" s="45" t="s">
        <v>169</v>
      </c>
      <c r="D34" s="45"/>
      <c r="E34" s="74">
        <f>E35</f>
        <v>50</v>
      </c>
    </row>
    <row r="35" spans="1:5" ht="15">
      <c r="A35" s="44" t="s">
        <v>111</v>
      </c>
      <c r="B35" s="52" t="s">
        <v>120</v>
      </c>
      <c r="C35" s="45" t="s">
        <v>169</v>
      </c>
      <c r="D35" s="45" t="s">
        <v>112</v>
      </c>
      <c r="E35" s="47">
        <v>50</v>
      </c>
    </row>
    <row r="36" spans="1:5" ht="15">
      <c r="A36" s="44" t="s">
        <v>123</v>
      </c>
      <c r="B36" s="52" t="s">
        <v>124</v>
      </c>
      <c r="C36" s="45"/>
      <c r="D36" s="45"/>
      <c r="E36" s="75">
        <f>E37</f>
        <v>1440.2</v>
      </c>
    </row>
    <row r="37" spans="1:5" ht="66.75">
      <c r="A37" s="77" t="s">
        <v>174</v>
      </c>
      <c r="B37" s="52" t="s">
        <v>124</v>
      </c>
      <c r="C37" s="45" t="s">
        <v>173</v>
      </c>
      <c r="D37" s="45"/>
      <c r="E37" s="74">
        <f>E38+E40</f>
        <v>1440.2</v>
      </c>
    </row>
    <row r="38" spans="1:5" ht="50.25">
      <c r="A38" s="76" t="s">
        <v>125</v>
      </c>
      <c r="B38" s="52" t="s">
        <v>124</v>
      </c>
      <c r="C38" s="45" t="s">
        <v>172</v>
      </c>
      <c r="D38" s="45"/>
      <c r="E38" s="74">
        <f>E39</f>
        <v>300</v>
      </c>
    </row>
    <row r="39" spans="1:6" ht="33">
      <c r="A39" s="76" t="s">
        <v>109</v>
      </c>
      <c r="B39" s="52" t="s">
        <v>124</v>
      </c>
      <c r="C39" s="45" t="s">
        <v>172</v>
      </c>
      <c r="D39" s="45" t="s">
        <v>110</v>
      </c>
      <c r="E39" s="47">
        <v>300</v>
      </c>
      <c r="F39" s="36" t="s">
        <v>155</v>
      </c>
    </row>
    <row r="40" spans="1:5" ht="15">
      <c r="A40" s="44" t="s">
        <v>176</v>
      </c>
      <c r="B40" s="52" t="s">
        <v>124</v>
      </c>
      <c r="C40" s="45" t="s">
        <v>175</v>
      </c>
      <c r="D40" s="45"/>
      <c r="E40" s="74">
        <f>E41</f>
        <v>1140.2</v>
      </c>
    </row>
    <row r="41" spans="1:5" ht="30.75">
      <c r="A41" s="44" t="s">
        <v>109</v>
      </c>
      <c r="B41" s="52" t="s">
        <v>124</v>
      </c>
      <c r="C41" s="45" t="s">
        <v>175</v>
      </c>
      <c r="D41" s="45" t="s">
        <v>110</v>
      </c>
      <c r="E41" s="47">
        <v>1140.2</v>
      </c>
    </row>
    <row r="42" spans="1:5" s="59" customFormat="1" ht="30.75">
      <c r="A42" s="49" t="s">
        <v>179</v>
      </c>
      <c r="B42" s="50" t="s">
        <v>177</v>
      </c>
      <c r="C42" s="50"/>
      <c r="D42" s="50"/>
      <c r="E42" s="75">
        <f>E43</f>
        <v>926</v>
      </c>
    </row>
    <row r="43" spans="1:5" s="64" customFormat="1" ht="62.25">
      <c r="A43" s="48" t="s">
        <v>218</v>
      </c>
      <c r="B43" s="52" t="s">
        <v>178</v>
      </c>
      <c r="C43" s="52" t="s">
        <v>206</v>
      </c>
      <c r="D43" s="52"/>
      <c r="E43" s="74">
        <f>E44</f>
        <v>926</v>
      </c>
    </row>
    <row r="44" spans="1:5" ht="30.75">
      <c r="A44" s="44" t="s">
        <v>216</v>
      </c>
      <c r="B44" s="52" t="s">
        <v>178</v>
      </c>
      <c r="C44" s="45" t="s">
        <v>207</v>
      </c>
      <c r="D44" s="45"/>
      <c r="E44" s="74">
        <f>E45</f>
        <v>926</v>
      </c>
    </row>
    <row r="45" spans="1:5" ht="30.75">
      <c r="A45" s="44" t="s">
        <v>109</v>
      </c>
      <c r="B45" s="52" t="s">
        <v>178</v>
      </c>
      <c r="C45" s="45" t="s">
        <v>207</v>
      </c>
      <c r="D45" s="45" t="s">
        <v>110</v>
      </c>
      <c r="E45" s="47">
        <v>926</v>
      </c>
    </row>
    <row r="46" spans="1:5" ht="15">
      <c r="A46" s="40" t="s">
        <v>126</v>
      </c>
      <c r="B46" s="50" t="s">
        <v>127</v>
      </c>
      <c r="C46" s="51"/>
      <c r="D46" s="51"/>
      <c r="E46" s="75">
        <f>E47+E53</f>
        <v>29345.6</v>
      </c>
    </row>
    <row r="47" spans="1:5" ht="15">
      <c r="A47" s="44" t="s">
        <v>128</v>
      </c>
      <c r="B47" s="52" t="s">
        <v>129</v>
      </c>
      <c r="C47" s="45"/>
      <c r="D47" s="45"/>
      <c r="E47" s="74">
        <f>E48</f>
        <v>26345.6</v>
      </c>
    </row>
    <row r="48" spans="1:5" ht="62.25">
      <c r="A48" s="48" t="s">
        <v>130</v>
      </c>
      <c r="B48" s="52" t="s">
        <v>129</v>
      </c>
      <c r="C48" s="45" t="s">
        <v>181</v>
      </c>
      <c r="D48" s="45"/>
      <c r="E48" s="74">
        <f>E49+E51</f>
        <v>26345.6</v>
      </c>
    </row>
    <row r="49" spans="1:5" ht="15">
      <c r="A49" s="44" t="s">
        <v>128</v>
      </c>
      <c r="B49" s="52" t="s">
        <v>129</v>
      </c>
      <c r="C49" s="45" t="s">
        <v>180</v>
      </c>
      <c r="D49" s="45"/>
      <c r="E49" s="74">
        <f>E50</f>
        <v>25545.6</v>
      </c>
    </row>
    <row r="50" spans="1:5" ht="30.75">
      <c r="A50" s="44" t="s">
        <v>109</v>
      </c>
      <c r="B50" s="52" t="s">
        <v>129</v>
      </c>
      <c r="C50" s="45" t="s">
        <v>180</v>
      </c>
      <c r="D50" s="45" t="s">
        <v>110</v>
      </c>
      <c r="E50" s="105">
        <v>25545.6</v>
      </c>
    </row>
    <row r="51" spans="1:5" ht="46.5">
      <c r="A51" s="44" t="s">
        <v>257</v>
      </c>
      <c r="B51" s="52" t="s">
        <v>129</v>
      </c>
      <c r="C51" s="45" t="s">
        <v>256</v>
      </c>
      <c r="D51" s="45"/>
      <c r="E51" s="74">
        <f>E52</f>
        <v>800</v>
      </c>
    </row>
    <row r="52" spans="1:5" ht="30.75">
      <c r="A52" s="44" t="s">
        <v>109</v>
      </c>
      <c r="B52" s="52" t="s">
        <v>129</v>
      </c>
      <c r="C52" s="45" t="s">
        <v>256</v>
      </c>
      <c r="D52" s="45" t="s">
        <v>110</v>
      </c>
      <c r="E52" s="47">
        <v>800</v>
      </c>
    </row>
    <row r="53" spans="1:5" ht="15">
      <c r="A53" s="44" t="s">
        <v>261</v>
      </c>
      <c r="B53" s="52" t="s">
        <v>132</v>
      </c>
      <c r="C53" s="45"/>
      <c r="D53" s="45"/>
      <c r="E53" s="47">
        <f>E54+E57</f>
        <v>3000</v>
      </c>
    </row>
    <row r="54" spans="1:5" ht="62.25">
      <c r="A54" s="48" t="s">
        <v>131</v>
      </c>
      <c r="B54" s="52" t="s">
        <v>132</v>
      </c>
      <c r="C54" s="45" t="s">
        <v>183</v>
      </c>
      <c r="D54" s="45"/>
      <c r="E54" s="74">
        <f>E55</f>
        <v>1000</v>
      </c>
    </row>
    <row r="55" spans="1:5" ht="30.75">
      <c r="A55" s="44" t="s">
        <v>133</v>
      </c>
      <c r="B55" s="52" t="s">
        <v>132</v>
      </c>
      <c r="C55" s="45" t="s">
        <v>182</v>
      </c>
      <c r="D55" s="45"/>
      <c r="E55" s="74">
        <f>E56</f>
        <v>1000</v>
      </c>
    </row>
    <row r="56" spans="1:6" ht="15">
      <c r="A56" s="44" t="s">
        <v>111</v>
      </c>
      <c r="B56" s="52" t="s">
        <v>132</v>
      </c>
      <c r="C56" s="45" t="s">
        <v>182</v>
      </c>
      <c r="D56" s="45" t="s">
        <v>112</v>
      </c>
      <c r="E56" s="47">
        <v>1000</v>
      </c>
      <c r="F56" s="36" t="s">
        <v>163</v>
      </c>
    </row>
    <row r="57" spans="1:5" ht="46.5">
      <c r="A57" s="44" t="s">
        <v>260</v>
      </c>
      <c r="B57" s="52" t="s">
        <v>132</v>
      </c>
      <c r="C57" s="45" t="s">
        <v>259</v>
      </c>
      <c r="D57" s="45"/>
      <c r="E57" s="74">
        <f>E58</f>
        <v>2000</v>
      </c>
    </row>
    <row r="58" spans="1:5" ht="15">
      <c r="A58" s="44" t="s">
        <v>148</v>
      </c>
      <c r="B58" s="52" t="s">
        <v>132</v>
      </c>
      <c r="C58" s="45" t="s">
        <v>258</v>
      </c>
      <c r="D58" s="45"/>
      <c r="E58" s="74">
        <f>E59</f>
        <v>2000</v>
      </c>
    </row>
    <row r="59" spans="1:5" ht="15">
      <c r="A59" s="44" t="s">
        <v>149</v>
      </c>
      <c r="B59" s="52" t="s">
        <v>132</v>
      </c>
      <c r="C59" s="45" t="s">
        <v>258</v>
      </c>
      <c r="D59" s="45" t="s">
        <v>150</v>
      </c>
      <c r="E59" s="47">
        <v>2000</v>
      </c>
    </row>
    <row r="60" spans="1:5" s="64" customFormat="1" ht="15">
      <c r="A60" s="49" t="s">
        <v>134</v>
      </c>
      <c r="B60" s="50" t="s">
        <v>135</v>
      </c>
      <c r="C60" s="50"/>
      <c r="D60" s="50"/>
      <c r="E60" s="75">
        <f>E61+E68+E73</f>
        <v>38753.8</v>
      </c>
    </row>
    <row r="61" spans="1:5" ht="15">
      <c r="A61" s="38" t="s">
        <v>136</v>
      </c>
      <c r="B61" s="52" t="s">
        <v>137</v>
      </c>
      <c r="C61" s="52"/>
      <c r="D61" s="52"/>
      <c r="E61" s="74">
        <f>E62</f>
        <v>1289.8</v>
      </c>
    </row>
    <row r="62" spans="1:5" ht="78">
      <c r="A62" s="48" t="s">
        <v>138</v>
      </c>
      <c r="B62" s="52" t="s">
        <v>137</v>
      </c>
      <c r="C62" s="52" t="s">
        <v>187</v>
      </c>
      <c r="D62" s="52"/>
      <c r="E62" s="74">
        <f>E63+E66</f>
        <v>1289.8</v>
      </c>
    </row>
    <row r="63" spans="1:5" ht="15">
      <c r="A63" s="43" t="s">
        <v>185</v>
      </c>
      <c r="B63" s="52" t="s">
        <v>137</v>
      </c>
      <c r="C63" s="52" t="s">
        <v>184</v>
      </c>
      <c r="D63" s="52"/>
      <c r="E63" s="74">
        <f>SUM(E64:E65)</f>
        <v>300</v>
      </c>
    </row>
    <row r="64" spans="1:6" ht="30.75">
      <c r="A64" s="44" t="s">
        <v>109</v>
      </c>
      <c r="B64" s="52" t="s">
        <v>137</v>
      </c>
      <c r="C64" s="52" t="s">
        <v>184</v>
      </c>
      <c r="D64" s="52" t="s">
        <v>110</v>
      </c>
      <c r="E64" s="47"/>
      <c r="F64" s="36" t="s">
        <v>157</v>
      </c>
    </row>
    <row r="65" spans="1:5" ht="15">
      <c r="A65" s="44" t="s">
        <v>111</v>
      </c>
      <c r="B65" s="52" t="s">
        <v>137</v>
      </c>
      <c r="C65" s="52" t="s">
        <v>184</v>
      </c>
      <c r="D65" s="52" t="s">
        <v>112</v>
      </c>
      <c r="E65" s="47">
        <v>300</v>
      </c>
    </row>
    <row r="66" spans="1:5" ht="46.5">
      <c r="A66" s="44" t="s">
        <v>156</v>
      </c>
      <c r="B66" s="52" t="s">
        <v>137</v>
      </c>
      <c r="C66" s="52" t="s">
        <v>186</v>
      </c>
      <c r="D66" s="52"/>
      <c r="E66" s="74">
        <f>E67</f>
        <v>989.8</v>
      </c>
    </row>
    <row r="67" spans="1:5" ht="30.75">
      <c r="A67" s="44" t="s">
        <v>109</v>
      </c>
      <c r="B67" s="52" t="s">
        <v>137</v>
      </c>
      <c r="C67" s="52" t="s">
        <v>186</v>
      </c>
      <c r="D67" s="52" t="s">
        <v>110</v>
      </c>
      <c r="E67" s="47">
        <v>989.8</v>
      </c>
    </row>
    <row r="68" spans="1:5" ht="15">
      <c r="A68" s="43" t="s">
        <v>139</v>
      </c>
      <c r="B68" s="52" t="s">
        <v>140</v>
      </c>
      <c r="C68" s="52"/>
      <c r="D68" s="52"/>
      <c r="E68" s="74">
        <f>E69</f>
        <v>0</v>
      </c>
    </row>
    <row r="69" spans="1:5" ht="78">
      <c r="A69" s="48" t="s">
        <v>138</v>
      </c>
      <c r="B69" s="52" t="s">
        <v>140</v>
      </c>
      <c r="C69" s="52" t="s">
        <v>187</v>
      </c>
      <c r="D69" s="52"/>
      <c r="E69" s="74">
        <f>E70</f>
        <v>0</v>
      </c>
    </row>
    <row r="70" spans="1:5" ht="15">
      <c r="A70" s="44" t="s">
        <v>189</v>
      </c>
      <c r="B70" s="52" t="s">
        <v>140</v>
      </c>
      <c r="C70" s="52" t="s">
        <v>188</v>
      </c>
      <c r="D70" s="52"/>
      <c r="E70" s="74">
        <f>SUM(E71:E72)</f>
        <v>0</v>
      </c>
    </row>
    <row r="71" spans="1:5" ht="30.75">
      <c r="A71" s="44" t="s">
        <v>109</v>
      </c>
      <c r="B71" s="52" t="s">
        <v>140</v>
      </c>
      <c r="C71" s="52" t="s">
        <v>188</v>
      </c>
      <c r="D71" s="52" t="s">
        <v>110</v>
      </c>
      <c r="E71" s="47"/>
    </row>
    <row r="72" spans="1:6" ht="15">
      <c r="A72" s="44" t="s">
        <v>111</v>
      </c>
      <c r="B72" s="52" t="s">
        <v>140</v>
      </c>
      <c r="C72" s="52" t="s">
        <v>188</v>
      </c>
      <c r="D72" s="45" t="s">
        <v>112</v>
      </c>
      <c r="E72" s="47"/>
      <c r="F72" s="36" t="s">
        <v>141</v>
      </c>
    </row>
    <row r="73" spans="1:5" ht="15">
      <c r="A73" s="44" t="s">
        <v>142</v>
      </c>
      <c r="B73" s="52" t="s">
        <v>143</v>
      </c>
      <c r="C73" s="45"/>
      <c r="D73" s="45"/>
      <c r="E73" s="74">
        <f>E74+E82</f>
        <v>37464</v>
      </c>
    </row>
    <row r="74" spans="1:5" ht="78">
      <c r="A74" s="48" t="s">
        <v>138</v>
      </c>
      <c r="B74" s="52" t="s">
        <v>143</v>
      </c>
      <c r="C74" s="52" t="s">
        <v>187</v>
      </c>
      <c r="D74" s="45"/>
      <c r="E74" s="74">
        <f>E75+E77+E79</f>
        <v>34464</v>
      </c>
    </row>
    <row r="75" spans="1:5" ht="30.75">
      <c r="A75" s="44" t="s">
        <v>144</v>
      </c>
      <c r="B75" s="52" t="s">
        <v>143</v>
      </c>
      <c r="C75" s="45" t="s">
        <v>190</v>
      </c>
      <c r="D75" s="45"/>
      <c r="E75" s="74">
        <f>E76</f>
        <v>26831.7</v>
      </c>
    </row>
    <row r="76" spans="1:6" ht="30.75">
      <c r="A76" s="44" t="s">
        <v>109</v>
      </c>
      <c r="B76" s="52" t="s">
        <v>143</v>
      </c>
      <c r="C76" s="45" t="s">
        <v>190</v>
      </c>
      <c r="D76" s="45" t="s">
        <v>110</v>
      </c>
      <c r="E76" s="105">
        <v>26831.7</v>
      </c>
      <c r="F76" s="36" t="s">
        <v>164</v>
      </c>
    </row>
    <row r="77" spans="1:5" ht="46.5">
      <c r="A77" s="44" t="s">
        <v>192</v>
      </c>
      <c r="B77" s="52" t="s">
        <v>143</v>
      </c>
      <c r="C77" s="45" t="s">
        <v>191</v>
      </c>
      <c r="D77" s="45"/>
      <c r="E77" s="74">
        <f>E78</f>
        <v>5536.2</v>
      </c>
    </row>
    <row r="78" spans="1:5" ht="30.75">
      <c r="A78" s="44" t="s">
        <v>159</v>
      </c>
      <c r="B78" s="52" t="s">
        <v>143</v>
      </c>
      <c r="C78" s="45" t="s">
        <v>191</v>
      </c>
      <c r="D78" s="45" t="s">
        <v>158</v>
      </c>
      <c r="E78" s="47">
        <v>5536.2</v>
      </c>
    </row>
    <row r="79" spans="1:5" ht="15">
      <c r="A79" s="44" t="s">
        <v>202</v>
      </c>
      <c r="B79" s="52" t="s">
        <v>143</v>
      </c>
      <c r="C79" s="45" t="s">
        <v>199</v>
      </c>
      <c r="D79" s="45"/>
      <c r="E79" s="74">
        <f>SUM(E80:E81)</f>
        <v>2096.1</v>
      </c>
    </row>
    <row r="80" spans="1:5" ht="78">
      <c r="A80" s="44" t="s">
        <v>104</v>
      </c>
      <c r="B80" s="52" t="s">
        <v>143</v>
      </c>
      <c r="C80" s="45" t="s">
        <v>199</v>
      </c>
      <c r="D80" s="45" t="s">
        <v>105</v>
      </c>
      <c r="E80" s="47">
        <v>482.3</v>
      </c>
    </row>
    <row r="81" spans="1:5" ht="30.75">
      <c r="A81" s="44" t="s">
        <v>109</v>
      </c>
      <c r="B81" s="52" t="s">
        <v>143</v>
      </c>
      <c r="C81" s="45" t="s">
        <v>199</v>
      </c>
      <c r="D81" s="45" t="s">
        <v>110</v>
      </c>
      <c r="E81" s="47">
        <v>1613.8</v>
      </c>
    </row>
    <row r="82" spans="1:5" ht="59.25" customHeight="1">
      <c r="A82" s="48" t="s">
        <v>273</v>
      </c>
      <c r="B82" s="52" t="s">
        <v>143</v>
      </c>
      <c r="C82" s="45" t="s">
        <v>262</v>
      </c>
      <c r="D82" s="45"/>
      <c r="E82" s="74">
        <f>E83</f>
        <v>3000</v>
      </c>
    </row>
    <row r="83" spans="1:5" ht="62.25">
      <c r="A83" s="44" t="s">
        <v>264</v>
      </c>
      <c r="B83" s="52" t="s">
        <v>143</v>
      </c>
      <c r="C83" s="45" t="s">
        <v>263</v>
      </c>
      <c r="D83" s="45"/>
      <c r="E83" s="74">
        <f>E84</f>
        <v>3000</v>
      </c>
    </row>
    <row r="84" spans="1:5" ht="30.75">
      <c r="A84" s="44" t="s">
        <v>109</v>
      </c>
      <c r="B84" s="52" t="s">
        <v>143</v>
      </c>
      <c r="C84" s="45" t="s">
        <v>263</v>
      </c>
      <c r="D84" s="45" t="s">
        <v>110</v>
      </c>
      <c r="E84" s="47">
        <v>3000</v>
      </c>
    </row>
    <row r="85" spans="1:5" s="59" customFormat="1" ht="15">
      <c r="A85" s="49" t="s">
        <v>270</v>
      </c>
      <c r="B85" s="50" t="s">
        <v>265</v>
      </c>
      <c r="C85" s="50"/>
      <c r="D85" s="50"/>
      <c r="E85" s="75">
        <f>E86</f>
        <v>2500</v>
      </c>
    </row>
    <row r="86" spans="1:5" ht="15">
      <c r="A86" s="44" t="s">
        <v>269</v>
      </c>
      <c r="B86" s="52" t="s">
        <v>266</v>
      </c>
      <c r="C86" s="45"/>
      <c r="D86" s="45"/>
      <c r="E86" s="74">
        <f>E87</f>
        <v>2500</v>
      </c>
    </row>
    <row r="87" spans="1:5" s="96" customFormat="1" ht="62.25">
      <c r="A87" s="48" t="s">
        <v>272</v>
      </c>
      <c r="B87" s="52" t="s">
        <v>266</v>
      </c>
      <c r="C87" s="52" t="s">
        <v>271</v>
      </c>
      <c r="D87" s="52"/>
      <c r="E87" s="74">
        <f>E88</f>
        <v>2500</v>
      </c>
    </row>
    <row r="88" spans="1:5" ht="18" customHeight="1">
      <c r="A88" s="44" t="s">
        <v>268</v>
      </c>
      <c r="B88" s="52" t="s">
        <v>266</v>
      </c>
      <c r="C88" s="45" t="s">
        <v>267</v>
      </c>
      <c r="D88" s="45"/>
      <c r="E88" s="74">
        <f>E89</f>
        <v>2500</v>
      </c>
    </row>
    <row r="89" spans="1:5" ht="30.75">
      <c r="A89" s="44" t="s">
        <v>109</v>
      </c>
      <c r="B89" s="52" t="s">
        <v>266</v>
      </c>
      <c r="C89" s="45" t="s">
        <v>267</v>
      </c>
      <c r="D89" s="45" t="s">
        <v>110</v>
      </c>
      <c r="E89" s="47">
        <v>2500</v>
      </c>
    </row>
    <row r="90" spans="1:5" ht="15">
      <c r="A90" s="40" t="s">
        <v>211</v>
      </c>
      <c r="B90" s="50" t="s">
        <v>210</v>
      </c>
      <c r="C90" s="51"/>
      <c r="D90" s="51"/>
      <c r="E90" s="75">
        <f>E91+E95</f>
        <v>206.6</v>
      </c>
    </row>
    <row r="91" spans="1:5" ht="15">
      <c r="A91" s="44" t="s">
        <v>209</v>
      </c>
      <c r="B91" s="52" t="s">
        <v>208</v>
      </c>
      <c r="C91" s="45"/>
      <c r="D91" s="45"/>
      <c r="E91" s="74">
        <f>E92</f>
        <v>206.6</v>
      </c>
    </row>
    <row r="92" spans="1:5" ht="63" customHeight="1">
      <c r="A92" s="62" t="s">
        <v>217</v>
      </c>
      <c r="B92" s="52" t="s">
        <v>208</v>
      </c>
      <c r="C92" s="45" t="s">
        <v>200</v>
      </c>
      <c r="D92" s="45"/>
      <c r="E92" s="74">
        <f>E93</f>
        <v>206.6</v>
      </c>
    </row>
    <row r="93" spans="1:5" ht="15">
      <c r="A93" s="44" t="s">
        <v>148</v>
      </c>
      <c r="B93" s="52" t="s">
        <v>208</v>
      </c>
      <c r="C93" s="45" t="s">
        <v>201</v>
      </c>
      <c r="D93" s="45"/>
      <c r="E93" s="74">
        <f>E94</f>
        <v>206.6</v>
      </c>
    </row>
    <row r="94" spans="1:5" ht="15">
      <c r="A94" s="44" t="s">
        <v>149</v>
      </c>
      <c r="B94" s="52" t="s">
        <v>208</v>
      </c>
      <c r="C94" s="45" t="s">
        <v>201</v>
      </c>
      <c r="D94" s="45" t="s">
        <v>150</v>
      </c>
      <c r="E94" s="47">
        <v>206.6</v>
      </c>
    </row>
    <row r="95" spans="1:5" ht="15" hidden="1">
      <c r="A95" s="44" t="s">
        <v>215</v>
      </c>
      <c r="B95" s="52" t="s">
        <v>212</v>
      </c>
      <c r="C95" s="45"/>
      <c r="D95" s="45"/>
      <c r="E95" s="74">
        <f>E96</f>
        <v>0</v>
      </c>
    </row>
    <row r="96" spans="1:5" ht="46.5" hidden="1">
      <c r="A96" s="44" t="s">
        <v>214</v>
      </c>
      <c r="B96" s="52" t="s">
        <v>212</v>
      </c>
      <c r="C96" s="45" t="s">
        <v>213</v>
      </c>
      <c r="D96" s="45"/>
      <c r="E96" s="74">
        <f>E97</f>
        <v>0</v>
      </c>
    </row>
    <row r="97" spans="1:5" ht="15" hidden="1">
      <c r="A97" s="44" t="s">
        <v>116</v>
      </c>
      <c r="B97" s="52" t="s">
        <v>212</v>
      </c>
      <c r="C97" s="45" t="s">
        <v>213</v>
      </c>
      <c r="D97" s="45" t="s">
        <v>117</v>
      </c>
      <c r="E97" s="47"/>
    </row>
    <row r="98" spans="1:5" ht="46.5">
      <c r="A98" s="40" t="s">
        <v>195</v>
      </c>
      <c r="B98" s="50" t="s">
        <v>146</v>
      </c>
      <c r="C98" s="51"/>
      <c r="D98" s="51"/>
      <c r="E98" s="75">
        <f>E99</f>
        <v>71250.3</v>
      </c>
    </row>
    <row r="99" spans="1:5" ht="15">
      <c r="A99" s="44" t="s">
        <v>194</v>
      </c>
      <c r="B99" s="52" t="s">
        <v>147</v>
      </c>
      <c r="C99" s="45"/>
      <c r="D99" s="45"/>
      <c r="E99" s="74">
        <f>E100</f>
        <v>71250.3</v>
      </c>
    </row>
    <row r="100" spans="1:5" ht="15">
      <c r="A100" s="62" t="s">
        <v>121</v>
      </c>
      <c r="B100" s="52" t="s">
        <v>147</v>
      </c>
      <c r="C100" s="45" t="s">
        <v>170</v>
      </c>
      <c r="D100" s="45"/>
      <c r="E100" s="74">
        <f>E101</f>
        <v>71250.3</v>
      </c>
    </row>
    <row r="101" spans="1:5" ht="15">
      <c r="A101" s="44" t="s">
        <v>148</v>
      </c>
      <c r="B101" s="52" t="s">
        <v>147</v>
      </c>
      <c r="C101" s="45" t="s">
        <v>193</v>
      </c>
      <c r="D101" s="45"/>
      <c r="E101" s="74">
        <f>E102</f>
        <v>71250.3</v>
      </c>
    </row>
    <row r="102" spans="1:5" ht="15">
      <c r="A102" s="44" t="s">
        <v>149</v>
      </c>
      <c r="B102" s="52" t="s">
        <v>147</v>
      </c>
      <c r="C102" s="45" t="s">
        <v>193</v>
      </c>
      <c r="D102" s="45" t="s">
        <v>150</v>
      </c>
      <c r="E102" s="47">
        <v>71250.3</v>
      </c>
    </row>
  </sheetData>
  <sheetProtection/>
  <mergeCells count="15">
    <mergeCell ref="A7:E7"/>
    <mergeCell ref="A8:E8"/>
    <mergeCell ref="A9:E9"/>
    <mergeCell ref="A10:E10"/>
    <mergeCell ref="A11:A12"/>
    <mergeCell ref="B11:B12"/>
    <mergeCell ref="C11:C12"/>
    <mergeCell ref="D11:D12"/>
    <mergeCell ref="E11:E12"/>
    <mergeCell ref="A6:E6"/>
    <mergeCell ref="A1:E1"/>
    <mergeCell ref="A2:E2"/>
    <mergeCell ref="A3:E3"/>
    <mergeCell ref="A4:E4"/>
    <mergeCell ref="A5:E5"/>
  </mergeCells>
  <printOptions/>
  <pageMargins left="0.8267716535433072" right="0.4330708661417323" top="0.2755905511811024" bottom="0.3937007874015748" header="0.2755905511811024" footer="0.5118110236220472"/>
  <pageSetup fitToHeight="5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zoomScale="90" zoomScaleNormal="90" zoomScalePageLayoutView="0" workbookViewId="0" topLeftCell="A1">
      <selection activeCell="A1" sqref="A1:F1"/>
    </sheetView>
  </sheetViews>
  <sheetFormatPr defaultColWidth="9.140625" defaultRowHeight="15"/>
  <cols>
    <col min="1" max="1" width="55.7109375" style="38" customWidth="1"/>
    <col min="2" max="2" width="12.00390625" style="36" customWidth="1"/>
    <col min="3" max="3" width="16.421875" style="36" customWidth="1"/>
    <col min="4" max="4" width="8.28125" style="36" customWidth="1"/>
    <col min="5" max="5" width="11.7109375" style="36" customWidth="1"/>
    <col min="6" max="6" width="11.421875" style="36" customWidth="1"/>
    <col min="7" max="16384" width="9.140625" style="36" customWidth="1"/>
  </cols>
  <sheetData>
    <row r="1" spans="1:7" s="35" customFormat="1" ht="18">
      <c r="A1" s="115" t="s">
        <v>91</v>
      </c>
      <c r="B1" s="115"/>
      <c r="C1" s="115"/>
      <c r="D1" s="115"/>
      <c r="E1" s="115"/>
      <c r="F1" s="115"/>
      <c r="G1" s="92"/>
    </row>
    <row r="2" spans="1:7" s="35" customFormat="1" ht="18.75" customHeight="1">
      <c r="A2" s="115" t="s">
        <v>4</v>
      </c>
      <c r="B2" s="115"/>
      <c r="C2" s="115"/>
      <c r="D2" s="115"/>
      <c r="E2" s="115"/>
      <c r="F2" s="115"/>
      <c r="G2" s="92"/>
    </row>
    <row r="3" spans="1:7" s="35" customFormat="1" ht="18.75" customHeight="1">
      <c r="A3" s="115" t="s">
        <v>5</v>
      </c>
      <c r="B3" s="115"/>
      <c r="C3" s="115"/>
      <c r="D3" s="115"/>
      <c r="E3" s="115"/>
      <c r="F3" s="115"/>
      <c r="G3" s="92"/>
    </row>
    <row r="4" spans="1:7" s="35" customFormat="1" ht="18">
      <c r="A4" s="115" t="s">
        <v>231</v>
      </c>
      <c r="B4" s="115"/>
      <c r="C4" s="115"/>
      <c r="D4" s="115"/>
      <c r="E4" s="115"/>
      <c r="F4" s="115"/>
      <c r="G4" s="92"/>
    </row>
    <row r="5" spans="1:7" s="35" customFormat="1" ht="18.75" customHeight="1">
      <c r="A5" s="115" t="s">
        <v>6</v>
      </c>
      <c r="B5" s="115"/>
      <c r="C5" s="115"/>
      <c r="D5" s="115"/>
      <c r="E5" s="115"/>
      <c r="F5" s="115"/>
      <c r="G5" s="92"/>
    </row>
    <row r="6" spans="1:7" s="35" customFormat="1" ht="18.75" customHeight="1">
      <c r="A6" s="115" t="s">
        <v>5</v>
      </c>
      <c r="B6" s="115"/>
      <c r="C6" s="115"/>
      <c r="D6" s="115"/>
      <c r="E6" s="115"/>
      <c r="F6" s="115"/>
      <c r="G6" s="92"/>
    </row>
    <row r="7" spans="1:7" s="35" customFormat="1" ht="18.75" customHeight="1">
      <c r="A7" s="115" t="s">
        <v>230</v>
      </c>
      <c r="B7" s="115"/>
      <c r="C7" s="115"/>
      <c r="D7" s="115"/>
      <c r="E7" s="115"/>
      <c r="F7" s="115"/>
      <c r="G7" s="92"/>
    </row>
    <row r="8" spans="1:5" ht="17.25">
      <c r="A8" s="116"/>
      <c r="B8" s="116"/>
      <c r="C8" s="116"/>
      <c r="D8" s="116"/>
      <c r="E8" s="116"/>
    </row>
    <row r="9" spans="1:6" ht="102.75" customHeight="1">
      <c r="A9" s="117" t="s">
        <v>246</v>
      </c>
      <c r="B9" s="117"/>
      <c r="C9" s="117"/>
      <c r="D9" s="117"/>
      <c r="E9" s="117"/>
      <c r="F9" s="117"/>
    </row>
    <row r="10" spans="1:6" s="38" customFormat="1" ht="15">
      <c r="A10" s="118" t="s">
        <v>11</v>
      </c>
      <c r="B10" s="118"/>
      <c r="C10" s="118"/>
      <c r="D10" s="118"/>
      <c r="E10" s="118"/>
      <c r="F10" s="118"/>
    </row>
    <row r="11" spans="1:6" s="38" customFormat="1" ht="15">
      <c r="A11" s="119" t="s">
        <v>94</v>
      </c>
      <c r="B11" s="119" t="s">
        <v>95</v>
      </c>
      <c r="C11" s="119" t="s">
        <v>96</v>
      </c>
      <c r="D11" s="119" t="s">
        <v>97</v>
      </c>
      <c r="E11" s="121" t="s">
        <v>98</v>
      </c>
      <c r="F11" s="121"/>
    </row>
    <row r="12" spans="1:6" s="38" customFormat="1" ht="15">
      <c r="A12" s="120"/>
      <c r="B12" s="120"/>
      <c r="C12" s="120"/>
      <c r="D12" s="120"/>
      <c r="E12" s="55" t="s">
        <v>205</v>
      </c>
      <c r="F12" s="55" t="s">
        <v>240</v>
      </c>
    </row>
    <row r="13" spans="1:6" s="38" customFormat="1" ht="15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</row>
    <row r="14" spans="1:6" s="38" customFormat="1" ht="15">
      <c r="A14" s="40" t="s">
        <v>99</v>
      </c>
      <c r="B14" s="49"/>
      <c r="C14" s="40"/>
      <c r="D14" s="40"/>
      <c r="E14" s="54">
        <f>E15+E42+E46+E60+E85+E98+E90+E103</f>
        <v>159924.19999999998</v>
      </c>
      <c r="F14" s="54">
        <f>F15+F42+F46+F60+F85+F98+F90+F103</f>
        <v>162615.6</v>
      </c>
    </row>
    <row r="15" spans="1:6" s="38" customFormat="1" ht="15">
      <c r="A15" s="40" t="s">
        <v>100</v>
      </c>
      <c r="B15" s="60" t="s">
        <v>101</v>
      </c>
      <c r="C15" s="42"/>
      <c r="D15" s="42"/>
      <c r="E15" s="86">
        <f>E16+E23+E32+E36</f>
        <v>14798.199999999999</v>
      </c>
      <c r="F15" s="86">
        <f>F16+F23+F32+F36</f>
        <v>15240.300000000001</v>
      </c>
    </row>
    <row r="16" spans="1:6" s="38" customFormat="1" ht="62.25">
      <c r="A16" s="44" t="s">
        <v>106</v>
      </c>
      <c r="B16" s="63" t="s">
        <v>107</v>
      </c>
      <c r="C16" s="45"/>
      <c r="D16" s="45"/>
      <c r="E16" s="74">
        <f>E17</f>
        <v>642.3</v>
      </c>
      <c r="F16" s="74">
        <f>F17</f>
        <v>662.1</v>
      </c>
    </row>
    <row r="17" spans="1:6" s="38" customFormat="1" ht="78">
      <c r="A17" s="62" t="s">
        <v>108</v>
      </c>
      <c r="B17" s="52" t="s">
        <v>107</v>
      </c>
      <c r="C17" s="45" t="s">
        <v>220</v>
      </c>
      <c r="D17" s="45"/>
      <c r="E17" s="74">
        <f>E18</f>
        <v>642.3</v>
      </c>
      <c r="F17" s="74">
        <f>F18</f>
        <v>662.1</v>
      </c>
    </row>
    <row r="18" spans="1:6" s="38" customFormat="1" ht="30.75">
      <c r="A18" s="44" t="s">
        <v>103</v>
      </c>
      <c r="B18" s="52" t="s">
        <v>107</v>
      </c>
      <c r="C18" s="45" t="s">
        <v>221</v>
      </c>
      <c r="D18" s="45"/>
      <c r="E18" s="74">
        <f>E19+E20+E21</f>
        <v>642.3</v>
      </c>
      <c r="F18" s="74">
        <f>F19+F20+F21</f>
        <v>662.1</v>
      </c>
    </row>
    <row r="19" spans="1:6" s="38" customFormat="1" ht="78">
      <c r="A19" s="44" t="s">
        <v>104</v>
      </c>
      <c r="B19" s="52" t="s">
        <v>107</v>
      </c>
      <c r="C19" s="45" t="s">
        <v>221</v>
      </c>
      <c r="D19" s="45" t="s">
        <v>105</v>
      </c>
      <c r="E19" s="47">
        <v>515.9</v>
      </c>
      <c r="F19" s="47">
        <v>535.7</v>
      </c>
    </row>
    <row r="20" spans="1:6" s="38" customFormat="1" ht="30.75">
      <c r="A20" s="44" t="s">
        <v>109</v>
      </c>
      <c r="B20" s="52" t="s">
        <v>107</v>
      </c>
      <c r="C20" s="45" t="s">
        <v>221</v>
      </c>
      <c r="D20" s="45" t="s">
        <v>110</v>
      </c>
      <c r="E20" s="47">
        <v>126.4</v>
      </c>
      <c r="F20" s="47">
        <v>126.4</v>
      </c>
    </row>
    <row r="21" spans="1:6" s="38" customFormat="1" ht="30.75">
      <c r="A21" s="44" t="s">
        <v>109</v>
      </c>
      <c r="B21" s="52" t="s">
        <v>107</v>
      </c>
      <c r="C21" s="45" t="s">
        <v>221</v>
      </c>
      <c r="D21" s="45" t="s">
        <v>110</v>
      </c>
      <c r="E21" s="47">
        <v>0</v>
      </c>
      <c r="F21" s="47">
        <v>0</v>
      </c>
    </row>
    <row r="22" spans="1:6" s="38" customFormat="1" ht="15">
      <c r="A22" s="44" t="s">
        <v>111</v>
      </c>
      <c r="B22" s="52" t="s">
        <v>107</v>
      </c>
      <c r="C22" s="45" t="s">
        <v>166</v>
      </c>
      <c r="D22" s="45" t="s">
        <v>112</v>
      </c>
      <c r="E22" s="74"/>
      <c r="F22" s="74"/>
    </row>
    <row r="23" spans="1:6" s="38" customFormat="1" ht="62.25">
      <c r="A23" s="44" t="s">
        <v>113</v>
      </c>
      <c r="B23" s="52" t="s">
        <v>114</v>
      </c>
      <c r="C23" s="45"/>
      <c r="D23" s="45"/>
      <c r="E23" s="75">
        <f>E24</f>
        <v>12632.4</v>
      </c>
      <c r="F23" s="75">
        <f>F24</f>
        <v>13018.2</v>
      </c>
    </row>
    <row r="24" spans="1:6" s="38" customFormat="1" ht="62.25">
      <c r="A24" s="62" t="s">
        <v>115</v>
      </c>
      <c r="B24" s="52" t="s">
        <v>114</v>
      </c>
      <c r="C24" s="45" t="s">
        <v>171</v>
      </c>
      <c r="D24" s="45"/>
      <c r="E24" s="74">
        <f>E25+E30</f>
        <v>12632.4</v>
      </c>
      <c r="F24" s="74">
        <f>F25+F30</f>
        <v>13018.2</v>
      </c>
    </row>
    <row r="25" spans="1:6" s="38" customFormat="1" ht="30.75">
      <c r="A25" s="44" t="s">
        <v>103</v>
      </c>
      <c r="B25" s="52" t="s">
        <v>114</v>
      </c>
      <c r="C25" s="45" t="s">
        <v>167</v>
      </c>
      <c r="D25" s="45"/>
      <c r="E25" s="74">
        <f>E26+E27+E28+E29</f>
        <v>11942.6</v>
      </c>
      <c r="F25" s="74">
        <f>F26+F27+F28+F29</f>
        <v>12300.800000000001</v>
      </c>
    </row>
    <row r="26" spans="1:6" ht="78">
      <c r="A26" s="44" t="s">
        <v>104</v>
      </c>
      <c r="B26" s="52" t="s">
        <v>114</v>
      </c>
      <c r="C26" s="45" t="s">
        <v>167</v>
      </c>
      <c r="D26" s="45" t="s">
        <v>105</v>
      </c>
      <c r="E26" s="47">
        <v>8458.7</v>
      </c>
      <c r="F26" s="47">
        <v>8794.9</v>
      </c>
    </row>
    <row r="27" spans="1:6" ht="30.75">
      <c r="A27" s="44" t="s">
        <v>109</v>
      </c>
      <c r="B27" s="52" t="s">
        <v>114</v>
      </c>
      <c r="C27" s="45" t="s">
        <v>167</v>
      </c>
      <c r="D27" s="45" t="s">
        <v>110</v>
      </c>
      <c r="E27" s="47">
        <v>3468.8</v>
      </c>
      <c r="F27" s="47">
        <v>3490.8</v>
      </c>
    </row>
    <row r="28" spans="1:6" ht="15">
      <c r="A28" s="44" t="s">
        <v>116</v>
      </c>
      <c r="B28" s="52" t="s">
        <v>114</v>
      </c>
      <c r="C28" s="45" t="s">
        <v>167</v>
      </c>
      <c r="D28" s="45" t="s">
        <v>117</v>
      </c>
      <c r="E28" s="74"/>
      <c r="F28" s="74"/>
    </row>
    <row r="29" spans="1:6" ht="15">
      <c r="A29" s="44" t="s">
        <v>111</v>
      </c>
      <c r="B29" s="52" t="s">
        <v>114</v>
      </c>
      <c r="C29" s="45" t="s">
        <v>167</v>
      </c>
      <c r="D29" s="45" t="s">
        <v>112</v>
      </c>
      <c r="E29" s="47">
        <v>15.1</v>
      </c>
      <c r="F29" s="47">
        <v>15.1</v>
      </c>
    </row>
    <row r="30" spans="1:6" ht="46.5">
      <c r="A30" s="44" t="s">
        <v>118</v>
      </c>
      <c r="B30" s="52" t="s">
        <v>114</v>
      </c>
      <c r="C30" s="45" t="s">
        <v>168</v>
      </c>
      <c r="D30" s="45"/>
      <c r="E30" s="74">
        <f>E31</f>
        <v>689.8</v>
      </c>
      <c r="F30" s="74">
        <f>F31</f>
        <v>717.4</v>
      </c>
    </row>
    <row r="31" spans="1:6" ht="78">
      <c r="A31" s="44" t="s">
        <v>104</v>
      </c>
      <c r="B31" s="52" t="s">
        <v>114</v>
      </c>
      <c r="C31" s="45" t="s">
        <v>168</v>
      </c>
      <c r="D31" s="45" t="s">
        <v>105</v>
      </c>
      <c r="E31" s="47">
        <v>689.8</v>
      </c>
      <c r="F31" s="47">
        <v>717.4</v>
      </c>
    </row>
    <row r="32" spans="1:6" ht="15">
      <c r="A32" s="44" t="s">
        <v>119</v>
      </c>
      <c r="B32" s="52" t="s">
        <v>120</v>
      </c>
      <c r="C32" s="45"/>
      <c r="D32" s="45"/>
      <c r="E32" s="75">
        <f aca="true" t="shared" si="0" ref="E32:F34">E33</f>
        <v>50</v>
      </c>
      <c r="F32" s="75">
        <f t="shared" si="0"/>
        <v>50</v>
      </c>
    </row>
    <row r="33" spans="1:6" ht="15">
      <c r="A33" s="49" t="s">
        <v>121</v>
      </c>
      <c r="B33" s="52" t="s">
        <v>120</v>
      </c>
      <c r="C33" s="45" t="s">
        <v>170</v>
      </c>
      <c r="D33" s="45"/>
      <c r="E33" s="74">
        <f t="shared" si="0"/>
        <v>50</v>
      </c>
      <c r="F33" s="74">
        <f t="shared" si="0"/>
        <v>50</v>
      </c>
    </row>
    <row r="34" spans="1:6" ht="15">
      <c r="A34" s="44" t="s">
        <v>122</v>
      </c>
      <c r="B34" s="52" t="s">
        <v>120</v>
      </c>
      <c r="C34" s="45" t="s">
        <v>169</v>
      </c>
      <c r="D34" s="45"/>
      <c r="E34" s="74">
        <f t="shared" si="0"/>
        <v>50</v>
      </c>
      <c r="F34" s="74">
        <f t="shared" si="0"/>
        <v>50</v>
      </c>
    </row>
    <row r="35" spans="1:6" ht="15">
      <c r="A35" s="44" t="s">
        <v>111</v>
      </c>
      <c r="B35" s="52" t="s">
        <v>120</v>
      </c>
      <c r="C35" s="45" t="s">
        <v>169</v>
      </c>
      <c r="D35" s="45" t="s">
        <v>112</v>
      </c>
      <c r="E35" s="47">
        <v>50</v>
      </c>
      <c r="F35" s="47">
        <v>50</v>
      </c>
    </row>
    <row r="36" spans="1:6" ht="15">
      <c r="A36" s="44" t="s">
        <v>123</v>
      </c>
      <c r="B36" s="52" t="s">
        <v>124</v>
      </c>
      <c r="C36" s="45"/>
      <c r="D36" s="45"/>
      <c r="E36" s="75">
        <f>E37</f>
        <v>1473.5</v>
      </c>
      <c r="F36" s="75">
        <f>F37</f>
        <v>1510</v>
      </c>
    </row>
    <row r="37" spans="1:6" ht="66.75">
      <c r="A37" s="77" t="s">
        <v>174</v>
      </c>
      <c r="B37" s="52" t="s">
        <v>124</v>
      </c>
      <c r="C37" s="45" t="s">
        <v>173</v>
      </c>
      <c r="D37" s="45"/>
      <c r="E37" s="74">
        <f>E38+E40</f>
        <v>1473.5</v>
      </c>
      <c r="F37" s="74">
        <f>F38+F40</f>
        <v>1510</v>
      </c>
    </row>
    <row r="38" spans="1:6" ht="50.25">
      <c r="A38" s="76" t="s">
        <v>125</v>
      </c>
      <c r="B38" s="52" t="s">
        <v>124</v>
      </c>
      <c r="C38" s="45" t="s">
        <v>172</v>
      </c>
      <c r="D38" s="45"/>
      <c r="E38" s="74">
        <f>E39</f>
        <v>300</v>
      </c>
      <c r="F38" s="74">
        <f>F39</f>
        <v>300</v>
      </c>
    </row>
    <row r="39" spans="1:6" ht="33">
      <c r="A39" s="76" t="s">
        <v>109</v>
      </c>
      <c r="B39" s="52" t="s">
        <v>124</v>
      </c>
      <c r="C39" s="45" t="s">
        <v>172</v>
      </c>
      <c r="D39" s="45" t="s">
        <v>110</v>
      </c>
      <c r="E39" s="47">
        <v>300</v>
      </c>
      <c r="F39" s="47">
        <v>300</v>
      </c>
    </row>
    <row r="40" spans="1:6" ht="15">
      <c r="A40" s="44" t="s">
        <v>176</v>
      </c>
      <c r="B40" s="52" t="s">
        <v>124</v>
      </c>
      <c r="C40" s="45" t="s">
        <v>175</v>
      </c>
      <c r="D40" s="45"/>
      <c r="E40" s="74">
        <f>E41</f>
        <v>1173.5</v>
      </c>
      <c r="F40" s="74">
        <f>F41</f>
        <v>1210</v>
      </c>
    </row>
    <row r="41" spans="1:6" ht="30.75">
      <c r="A41" s="44" t="s">
        <v>109</v>
      </c>
      <c r="B41" s="52" t="s">
        <v>124</v>
      </c>
      <c r="C41" s="45" t="s">
        <v>175</v>
      </c>
      <c r="D41" s="45" t="s">
        <v>110</v>
      </c>
      <c r="E41" s="47">
        <v>1173.5</v>
      </c>
      <c r="F41" s="47">
        <v>1210</v>
      </c>
    </row>
    <row r="42" spans="1:6" ht="30.75">
      <c r="A42" s="49" t="s">
        <v>179</v>
      </c>
      <c r="B42" s="50" t="s">
        <v>177</v>
      </c>
      <c r="C42" s="50"/>
      <c r="D42" s="50"/>
      <c r="E42" s="75">
        <f aca="true" t="shared" si="1" ref="E42:F44">E43</f>
        <v>926</v>
      </c>
      <c r="F42" s="75">
        <f t="shared" si="1"/>
        <v>926</v>
      </c>
    </row>
    <row r="43" spans="1:6" ht="62.25">
      <c r="A43" s="48" t="s">
        <v>218</v>
      </c>
      <c r="B43" s="52" t="s">
        <v>178</v>
      </c>
      <c r="C43" s="52" t="s">
        <v>206</v>
      </c>
      <c r="D43" s="52"/>
      <c r="E43" s="74">
        <f t="shared" si="1"/>
        <v>926</v>
      </c>
      <c r="F43" s="74">
        <f t="shared" si="1"/>
        <v>926</v>
      </c>
    </row>
    <row r="44" spans="1:6" ht="30.75">
      <c r="A44" s="44" t="s">
        <v>216</v>
      </c>
      <c r="B44" s="52" t="s">
        <v>178</v>
      </c>
      <c r="C44" s="45" t="s">
        <v>207</v>
      </c>
      <c r="D44" s="45"/>
      <c r="E44" s="74">
        <f t="shared" si="1"/>
        <v>926</v>
      </c>
      <c r="F44" s="74">
        <f t="shared" si="1"/>
        <v>926</v>
      </c>
    </row>
    <row r="45" spans="1:6" ht="30.75">
      <c r="A45" s="44" t="s">
        <v>109</v>
      </c>
      <c r="B45" s="52" t="s">
        <v>178</v>
      </c>
      <c r="C45" s="45" t="s">
        <v>207</v>
      </c>
      <c r="D45" s="45" t="s">
        <v>110</v>
      </c>
      <c r="E45" s="47">
        <v>926</v>
      </c>
      <c r="F45" s="47">
        <v>926</v>
      </c>
    </row>
    <row r="46" spans="1:6" ht="15">
      <c r="A46" s="40" t="s">
        <v>126</v>
      </c>
      <c r="B46" s="50" t="s">
        <v>127</v>
      </c>
      <c r="C46" s="51"/>
      <c r="D46" s="51"/>
      <c r="E46" s="75">
        <f>E47+E53</f>
        <v>26781.9</v>
      </c>
      <c r="F46" s="75">
        <f>F47+F53</f>
        <v>28375.8</v>
      </c>
    </row>
    <row r="47" spans="1:6" ht="15">
      <c r="A47" s="44" t="s">
        <v>128</v>
      </c>
      <c r="B47" s="52" t="s">
        <v>129</v>
      </c>
      <c r="C47" s="45"/>
      <c r="D47" s="45"/>
      <c r="E47" s="74">
        <f>E48</f>
        <v>23781.9</v>
      </c>
      <c r="F47" s="74">
        <f>F48</f>
        <v>25375.8</v>
      </c>
    </row>
    <row r="48" spans="1:6" ht="62.25">
      <c r="A48" s="48" t="s">
        <v>130</v>
      </c>
      <c r="B48" s="52" t="s">
        <v>129</v>
      </c>
      <c r="C48" s="45" t="s">
        <v>181</v>
      </c>
      <c r="D48" s="45"/>
      <c r="E48" s="74">
        <f>E49+E51</f>
        <v>23781.9</v>
      </c>
      <c r="F48" s="74">
        <f>F49+F51</f>
        <v>25375.8</v>
      </c>
    </row>
    <row r="49" spans="1:6" ht="15">
      <c r="A49" s="44" t="s">
        <v>128</v>
      </c>
      <c r="B49" s="52" t="s">
        <v>129</v>
      </c>
      <c r="C49" s="45" t="s">
        <v>180</v>
      </c>
      <c r="D49" s="45"/>
      <c r="E49" s="74">
        <f>E50</f>
        <v>22981.9</v>
      </c>
      <c r="F49" s="74">
        <f>F50</f>
        <v>24575.8</v>
      </c>
    </row>
    <row r="50" spans="1:6" ht="30.75">
      <c r="A50" s="44" t="s">
        <v>109</v>
      </c>
      <c r="B50" s="52" t="s">
        <v>129</v>
      </c>
      <c r="C50" s="45" t="s">
        <v>180</v>
      </c>
      <c r="D50" s="45" t="s">
        <v>110</v>
      </c>
      <c r="E50" s="47">
        <v>22981.9</v>
      </c>
      <c r="F50" s="47">
        <v>24575.8</v>
      </c>
    </row>
    <row r="51" spans="1:6" ht="46.5">
      <c r="A51" s="44" t="s">
        <v>257</v>
      </c>
      <c r="B51" s="52" t="s">
        <v>129</v>
      </c>
      <c r="C51" s="45" t="s">
        <v>256</v>
      </c>
      <c r="D51" s="45"/>
      <c r="E51" s="74">
        <f>E52</f>
        <v>800</v>
      </c>
      <c r="F51" s="74">
        <f>F52</f>
        <v>800</v>
      </c>
    </row>
    <row r="52" spans="1:6" ht="30.75">
      <c r="A52" s="44" t="s">
        <v>109</v>
      </c>
      <c r="B52" s="52" t="s">
        <v>129</v>
      </c>
      <c r="C52" s="45" t="s">
        <v>256</v>
      </c>
      <c r="D52" s="45" t="s">
        <v>110</v>
      </c>
      <c r="E52" s="47">
        <v>800</v>
      </c>
      <c r="F52" s="47">
        <v>800</v>
      </c>
    </row>
    <row r="53" spans="1:6" ht="15">
      <c r="A53" s="44" t="s">
        <v>261</v>
      </c>
      <c r="B53" s="52" t="s">
        <v>132</v>
      </c>
      <c r="C53" s="45"/>
      <c r="D53" s="45"/>
      <c r="E53" s="47">
        <f>E54+E57</f>
        <v>3000</v>
      </c>
      <c r="F53" s="47">
        <f>F54+F57</f>
        <v>3000</v>
      </c>
    </row>
    <row r="54" spans="1:6" ht="62.25">
      <c r="A54" s="48" t="s">
        <v>131</v>
      </c>
      <c r="B54" s="52" t="s">
        <v>132</v>
      </c>
      <c r="C54" s="45" t="s">
        <v>183</v>
      </c>
      <c r="D54" s="45"/>
      <c r="E54" s="74">
        <f>E55</f>
        <v>1000</v>
      </c>
      <c r="F54" s="74">
        <f>F55</f>
        <v>1000</v>
      </c>
    </row>
    <row r="55" spans="1:6" ht="30.75">
      <c r="A55" s="44" t="s">
        <v>133</v>
      </c>
      <c r="B55" s="52" t="s">
        <v>132</v>
      </c>
      <c r="C55" s="45" t="s">
        <v>182</v>
      </c>
      <c r="D55" s="45"/>
      <c r="E55" s="74">
        <f>E56</f>
        <v>1000</v>
      </c>
      <c r="F55" s="74">
        <f>F56</f>
        <v>1000</v>
      </c>
    </row>
    <row r="56" spans="1:6" ht="15">
      <c r="A56" s="44" t="s">
        <v>111</v>
      </c>
      <c r="B56" s="52" t="s">
        <v>132</v>
      </c>
      <c r="C56" s="45" t="s">
        <v>182</v>
      </c>
      <c r="D56" s="45" t="s">
        <v>112</v>
      </c>
      <c r="E56" s="47">
        <v>1000</v>
      </c>
      <c r="F56" s="47">
        <v>1000</v>
      </c>
    </row>
    <row r="57" spans="1:6" ht="46.5">
      <c r="A57" s="44" t="s">
        <v>260</v>
      </c>
      <c r="B57" s="52" t="s">
        <v>132</v>
      </c>
      <c r="C57" s="45" t="s">
        <v>259</v>
      </c>
      <c r="D57" s="45"/>
      <c r="E57" s="74">
        <f>E58</f>
        <v>2000</v>
      </c>
      <c r="F57" s="74">
        <f>F58</f>
        <v>2000</v>
      </c>
    </row>
    <row r="58" spans="1:6" ht="15">
      <c r="A58" s="44" t="s">
        <v>148</v>
      </c>
      <c r="B58" s="52" t="s">
        <v>132</v>
      </c>
      <c r="C58" s="45" t="s">
        <v>258</v>
      </c>
      <c r="D58" s="45"/>
      <c r="E58" s="74">
        <f>E59</f>
        <v>2000</v>
      </c>
      <c r="F58" s="74">
        <f>F59</f>
        <v>2000</v>
      </c>
    </row>
    <row r="59" spans="1:6" ht="15">
      <c r="A59" s="44" t="s">
        <v>149</v>
      </c>
      <c r="B59" s="52" t="s">
        <v>132</v>
      </c>
      <c r="C59" s="45" t="s">
        <v>258</v>
      </c>
      <c r="D59" s="45" t="s">
        <v>150</v>
      </c>
      <c r="E59" s="47">
        <v>2000</v>
      </c>
      <c r="F59" s="47">
        <v>2000</v>
      </c>
    </row>
    <row r="60" spans="1:6" ht="15">
      <c r="A60" s="49" t="s">
        <v>134</v>
      </c>
      <c r="B60" s="50" t="s">
        <v>135</v>
      </c>
      <c r="C60" s="50"/>
      <c r="D60" s="50"/>
      <c r="E60" s="75">
        <f>E61+E68+E73</f>
        <v>39463.2</v>
      </c>
      <c r="F60" s="75">
        <f>F61+F68+F73</f>
        <v>40051.6</v>
      </c>
    </row>
    <row r="61" spans="1:6" ht="15">
      <c r="A61" s="38" t="s">
        <v>136</v>
      </c>
      <c r="B61" s="52" t="s">
        <v>137</v>
      </c>
      <c r="C61" s="52"/>
      <c r="D61" s="52"/>
      <c r="E61" s="74">
        <f>E62</f>
        <v>1289.8</v>
      </c>
      <c r="F61" s="74">
        <f>F62</f>
        <v>1289.8</v>
      </c>
    </row>
    <row r="62" spans="1:6" ht="78">
      <c r="A62" s="48" t="s">
        <v>138</v>
      </c>
      <c r="B62" s="52" t="s">
        <v>137</v>
      </c>
      <c r="C62" s="52" t="s">
        <v>187</v>
      </c>
      <c r="D62" s="52"/>
      <c r="E62" s="74">
        <f>E63+E66</f>
        <v>1289.8</v>
      </c>
      <c r="F62" s="74">
        <f>F63+F66</f>
        <v>1289.8</v>
      </c>
    </row>
    <row r="63" spans="1:6" ht="15">
      <c r="A63" s="43" t="s">
        <v>185</v>
      </c>
      <c r="B63" s="52" t="s">
        <v>137</v>
      </c>
      <c r="C63" s="52" t="s">
        <v>184</v>
      </c>
      <c r="D63" s="52"/>
      <c r="E63" s="74">
        <f>SUM(E64:E65)</f>
        <v>300</v>
      </c>
      <c r="F63" s="74">
        <f>SUM(F64:F65)</f>
        <v>300</v>
      </c>
    </row>
    <row r="64" spans="1:6" ht="30.75">
      <c r="A64" s="44" t="s">
        <v>109</v>
      </c>
      <c r="B64" s="52" t="s">
        <v>137</v>
      </c>
      <c r="C64" s="52" t="s">
        <v>184</v>
      </c>
      <c r="D64" s="52" t="s">
        <v>110</v>
      </c>
      <c r="E64" s="47"/>
      <c r="F64" s="47"/>
    </row>
    <row r="65" spans="1:6" ht="15">
      <c r="A65" s="44" t="s">
        <v>111</v>
      </c>
      <c r="B65" s="52" t="s">
        <v>137</v>
      </c>
      <c r="C65" s="52" t="s">
        <v>184</v>
      </c>
      <c r="D65" s="52" t="s">
        <v>112</v>
      </c>
      <c r="E65" s="47">
        <v>300</v>
      </c>
      <c r="F65" s="47">
        <v>300</v>
      </c>
    </row>
    <row r="66" spans="1:6" ht="46.5">
      <c r="A66" s="44" t="s">
        <v>156</v>
      </c>
      <c r="B66" s="52" t="s">
        <v>137</v>
      </c>
      <c r="C66" s="52" t="s">
        <v>186</v>
      </c>
      <c r="D66" s="52"/>
      <c r="E66" s="74">
        <f>E67</f>
        <v>989.8</v>
      </c>
      <c r="F66" s="74">
        <f>F67</f>
        <v>989.8</v>
      </c>
    </row>
    <row r="67" spans="1:6" ht="30.75">
      <c r="A67" s="44" t="s">
        <v>109</v>
      </c>
      <c r="B67" s="52" t="s">
        <v>137</v>
      </c>
      <c r="C67" s="52" t="s">
        <v>186</v>
      </c>
      <c r="D67" s="52" t="s">
        <v>110</v>
      </c>
      <c r="E67" s="47">
        <v>989.8</v>
      </c>
      <c r="F67" s="47">
        <v>989.8</v>
      </c>
    </row>
    <row r="68" spans="1:6" ht="15">
      <c r="A68" s="43" t="s">
        <v>139</v>
      </c>
      <c r="B68" s="52" t="s">
        <v>140</v>
      </c>
      <c r="C68" s="52"/>
      <c r="D68" s="52"/>
      <c r="E68" s="74">
        <f>E69</f>
        <v>0</v>
      </c>
      <c r="F68" s="74">
        <f>F69</f>
        <v>0</v>
      </c>
    </row>
    <row r="69" spans="1:6" ht="78">
      <c r="A69" s="48" t="s">
        <v>138</v>
      </c>
      <c r="B69" s="52" t="s">
        <v>140</v>
      </c>
      <c r="C69" s="52" t="s">
        <v>187</v>
      </c>
      <c r="D69" s="52"/>
      <c r="E69" s="74">
        <f>E70</f>
        <v>0</v>
      </c>
      <c r="F69" s="74">
        <f>F70</f>
        <v>0</v>
      </c>
    </row>
    <row r="70" spans="1:6" ht="15">
      <c r="A70" s="44" t="s">
        <v>189</v>
      </c>
      <c r="B70" s="52" t="s">
        <v>140</v>
      </c>
      <c r="C70" s="52" t="s">
        <v>188</v>
      </c>
      <c r="D70" s="52"/>
      <c r="E70" s="74">
        <f>SUM(E71:E72)</f>
        <v>0</v>
      </c>
      <c r="F70" s="74">
        <f>SUM(F71:F72)</f>
        <v>0</v>
      </c>
    </row>
    <row r="71" spans="1:6" ht="30.75">
      <c r="A71" s="44" t="s">
        <v>109</v>
      </c>
      <c r="B71" s="52" t="s">
        <v>140</v>
      </c>
      <c r="C71" s="52" t="s">
        <v>188</v>
      </c>
      <c r="D71" s="52" t="s">
        <v>110</v>
      </c>
      <c r="E71" s="47"/>
      <c r="F71" s="47"/>
    </row>
    <row r="72" spans="1:6" ht="15">
      <c r="A72" s="44" t="s">
        <v>111</v>
      </c>
      <c r="B72" s="52" t="s">
        <v>140</v>
      </c>
      <c r="C72" s="52" t="s">
        <v>188</v>
      </c>
      <c r="D72" s="45" t="s">
        <v>112</v>
      </c>
      <c r="E72" s="47"/>
      <c r="F72" s="47"/>
    </row>
    <row r="73" spans="1:6" ht="15">
      <c r="A73" s="44" t="s">
        <v>142</v>
      </c>
      <c r="B73" s="52" t="s">
        <v>143</v>
      </c>
      <c r="C73" s="45"/>
      <c r="D73" s="45"/>
      <c r="E73" s="74">
        <f>E74+E82</f>
        <v>38173.399999999994</v>
      </c>
      <c r="F73" s="74">
        <f>F74+F82</f>
        <v>38761.799999999996</v>
      </c>
    </row>
    <row r="74" spans="1:6" ht="78">
      <c r="A74" s="48" t="s">
        <v>138</v>
      </c>
      <c r="B74" s="52" t="s">
        <v>143</v>
      </c>
      <c r="C74" s="52" t="s">
        <v>187</v>
      </c>
      <c r="D74" s="45"/>
      <c r="E74" s="74">
        <f>E75+E77+E79</f>
        <v>38173.399999999994</v>
      </c>
      <c r="F74" s="74">
        <f>F75+F77+F79</f>
        <v>38761.799999999996</v>
      </c>
    </row>
    <row r="75" spans="1:6" ht="30.75">
      <c r="A75" s="44" t="s">
        <v>144</v>
      </c>
      <c r="B75" s="52" t="s">
        <v>143</v>
      </c>
      <c r="C75" s="45" t="s">
        <v>190</v>
      </c>
      <c r="D75" s="45"/>
      <c r="E75" s="74">
        <f>E76</f>
        <v>30527.1</v>
      </c>
      <c r="F75" s="74">
        <f>F76</f>
        <v>31095.6</v>
      </c>
    </row>
    <row r="76" spans="1:6" ht="30.75">
      <c r="A76" s="44" t="s">
        <v>109</v>
      </c>
      <c r="B76" s="52" t="s">
        <v>143</v>
      </c>
      <c r="C76" s="45" t="s">
        <v>190</v>
      </c>
      <c r="D76" s="45" t="s">
        <v>110</v>
      </c>
      <c r="E76" s="47">
        <v>30527.1</v>
      </c>
      <c r="F76" s="47">
        <v>31095.6</v>
      </c>
    </row>
    <row r="77" spans="1:6" s="59" customFormat="1" ht="46.5">
      <c r="A77" s="44" t="s">
        <v>192</v>
      </c>
      <c r="B77" s="52" t="s">
        <v>143</v>
      </c>
      <c r="C77" s="45" t="s">
        <v>191</v>
      </c>
      <c r="D77" s="45"/>
      <c r="E77" s="74">
        <f>E78</f>
        <v>5536.2</v>
      </c>
      <c r="F77" s="74">
        <f>F78</f>
        <v>5536.2</v>
      </c>
    </row>
    <row r="78" spans="1:6" ht="30.75">
      <c r="A78" s="44" t="s">
        <v>159</v>
      </c>
      <c r="B78" s="52" t="s">
        <v>143</v>
      </c>
      <c r="C78" s="45" t="s">
        <v>191</v>
      </c>
      <c r="D78" s="45" t="s">
        <v>158</v>
      </c>
      <c r="E78" s="47">
        <v>5536.2</v>
      </c>
      <c r="F78" s="47">
        <v>5536.2</v>
      </c>
    </row>
    <row r="79" spans="1:6" ht="15">
      <c r="A79" s="44" t="s">
        <v>202</v>
      </c>
      <c r="B79" s="52" t="s">
        <v>143</v>
      </c>
      <c r="C79" s="45" t="s">
        <v>199</v>
      </c>
      <c r="D79" s="45"/>
      <c r="E79" s="74">
        <f>SUM(E80:E81)</f>
        <v>2110.1</v>
      </c>
      <c r="F79" s="74">
        <f>SUM(F80:F81)</f>
        <v>2130</v>
      </c>
    </row>
    <row r="80" spans="1:6" ht="78">
      <c r="A80" s="44" t="s">
        <v>104</v>
      </c>
      <c r="B80" s="52" t="s">
        <v>143</v>
      </c>
      <c r="C80" s="45" t="s">
        <v>199</v>
      </c>
      <c r="D80" s="45" t="s">
        <v>105</v>
      </c>
      <c r="E80" s="47">
        <v>496.3</v>
      </c>
      <c r="F80" s="47">
        <v>516.2</v>
      </c>
    </row>
    <row r="81" spans="1:6" ht="30.75">
      <c r="A81" s="44" t="s">
        <v>109</v>
      </c>
      <c r="B81" s="52" t="s">
        <v>143</v>
      </c>
      <c r="C81" s="45" t="s">
        <v>199</v>
      </c>
      <c r="D81" s="45" t="s">
        <v>110</v>
      </c>
      <c r="E81" s="47">
        <v>1613.8</v>
      </c>
      <c r="F81" s="47">
        <v>1613.8</v>
      </c>
    </row>
    <row r="82" spans="1:6" ht="66.75" customHeight="1">
      <c r="A82" s="48" t="s">
        <v>273</v>
      </c>
      <c r="B82" s="52" t="s">
        <v>143</v>
      </c>
      <c r="C82" s="45" t="s">
        <v>262</v>
      </c>
      <c r="D82" s="45"/>
      <c r="E82" s="74">
        <f>E83</f>
        <v>0</v>
      </c>
      <c r="F82" s="74">
        <f>F83</f>
        <v>0</v>
      </c>
    </row>
    <row r="83" spans="1:6" ht="62.25">
      <c r="A83" s="44" t="s">
        <v>264</v>
      </c>
      <c r="B83" s="52" t="s">
        <v>143</v>
      </c>
      <c r="C83" s="45" t="s">
        <v>263</v>
      </c>
      <c r="D83" s="45"/>
      <c r="E83" s="74">
        <f>E84</f>
        <v>0</v>
      </c>
      <c r="F83" s="74">
        <f>F84</f>
        <v>0</v>
      </c>
    </row>
    <row r="84" spans="1:6" ht="30.75">
      <c r="A84" s="44" t="s">
        <v>109</v>
      </c>
      <c r="B84" s="52" t="s">
        <v>143</v>
      </c>
      <c r="C84" s="45" t="s">
        <v>263</v>
      </c>
      <c r="D84" s="45" t="s">
        <v>110</v>
      </c>
      <c r="E84" s="47">
        <v>0</v>
      </c>
      <c r="F84" s="47">
        <v>0</v>
      </c>
    </row>
    <row r="85" spans="1:6" ht="15">
      <c r="A85" s="49" t="s">
        <v>270</v>
      </c>
      <c r="B85" s="50" t="s">
        <v>265</v>
      </c>
      <c r="C85" s="50"/>
      <c r="D85" s="50"/>
      <c r="E85" s="75">
        <f aca="true" t="shared" si="2" ref="E85:F88">E86</f>
        <v>2500</v>
      </c>
      <c r="F85" s="75">
        <f t="shared" si="2"/>
        <v>2500</v>
      </c>
    </row>
    <row r="86" spans="1:6" ht="15">
      <c r="A86" s="99" t="s">
        <v>269</v>
      </c>
      <c r="B86" s="100" t="s">
        <v>266</v>
      </c>
      <c r="C86" s="101"/>
      <c r="D86" s="101"/>
      <c r="E86" s="97">
        <f>E87</f>
        <v>2500</v>
      </c>
      <c r="F86" s="97">
        <f>F88</f>
        <v>2500</v>
      </c>
    </row>
    <row r="87" spans="1:6" s="96" customFormat="1" ht="62.25">
      <c r="A87" s="48" t="s">
        <v>272</v>
      </c>
      <c r="B87" s="52" t="s">
        <v>266</v>
      </c>
      <c r="C87" s="52" t="s">
        <v>271</v>
      </c>
      <c r="D87" s="52"/>
      <c r="E87" s="74">
        <f>E88</f>
        <v>2500</v>
      </c>
      <c r="F87" s="74">
        <f>F88</f>
        <v>2500</v>
      </c>
    </row>
    <row r="88" spans="1:6" ht="30.75">
      <c r="A88" s="102" t="s">
        <v>268</v>
      </c>
      <c r="B88" s="103" t="s">
        <v>266</v>
      </c>
      <c r="C88" s="104" t="s">
        <v>267</v>
      </c>
      <c r="D88" s="104"/>
      <c r="E88" s="98">
        <f t="shared" si="2"/>
        <v>2500</v>
      </c>
      <c r="F88" s="98">
        <f t="shared" si="2"/>
        <v>2500</v>
      </c>
    </row>
    <row r="89" spans="1:6" ht="30.75">
      <c r="A89" s="44" t="s">
        <v>109</v>
      </c>
      <c r="B89" s="52" t="s">
        <v>266</v>
      </c>
      <c r="C89" s="45" t="s">
        <v>267</v>
      </c>
      <c r="D89" s="45" t="s">
        <v>110</v>
      </c>
      <c r="E89" s="47">
        <v>2500</v>
      </c>
      <c r="F89" s="47">
        <v>2500</v>
      </c>
    </row>
    <row r="90" spans="1:6" ht="15">
      <c r="A90" s="40" t="s">
        <v>211</v>
      </c>
      <c r="B90" s="50" t="s">
        <v>210</v>
      </c>
      <c r="C90" s="51"/>
      <c r="D90" s="51"/>
      <c r="E90" s="75">
        <f>E91+E95</f>
        <v>206.6</v>
      </c>
      <c r="F90" s="75">
        <f>F91+F95</f>
        <v>206.6</v>
      </c>
    </row>
    <row r="91" spans="1:6" ht="15">
      <c r="A91" s="44" t="s">
        <v>209</v>
      </c>
      <c r="B91" s="52" t="s">
        <v>208</v>
      </c>
      <c r="C91" s="45"/>
      <c r="D91" s="45"/>
      <c r="E91" s="74">
        <f aca="true" t="shared" si="3" ref="E91:F93">E92</f>
        <v>206.6</v>
      </c>
      <c r="F91" s="74">
        <f t="shared" si="3"/>
        <v>206.6</v>
      </c>
    </row>
    <row r="92" spans="1:6" ht="62.25">
      <c r="A92" s="62" t="s">
        <v>217</v>
      </c>
      <c r="B92" s="52" t="s">
        <v>208</v>
      </c>
      <c r="C92" s="45" t="s">
        <v>200</v>
      </c>
      <c r="D92" s="45"/>
      <c r="E92" s="74">
        <f t="shared" si="3"/>
        <v>206.6</v>
      </c>
      <c r="F92" s="74">
        <f t="shared" si="3"/>
        <v>206.6</v>
      </c>
    </row>
    <row r="93" spans="1:6" ht="15">
      <c r="A93" s="44" t="s">
        <v>148</v>
      </c>
      <c r="B93" s="52" t="s">
        <v>208</v>
      </c>
      <c r="C93" s="45" t="s">
        <v>201</v>
      </c>
      <c r="D93" s="45"/>
      <c r="E93" s="74">
        <f t="shared" si="3"/>
        <v>206.6</v>
      </c>
      <c r="F93" s="74">
        <f t="shared" si="3"/>
        <v>206.6</v>
      </c>
    </row>
    <row r="94" spans="1:6" ht="15">
      <c r="A94" s="44" t="s">
        <v>149</v>
      </c>
      <c r="B94" s="52" t="s">
        <v>208</v>
      </c>
      <c r="C94" s="45" t="s">
        <v>201</v>
      </c>
      <c r="D94" s="45" t="s">
        <v>150</v>
      </c>
      <c r="E94" s="47">
        <v>206.6</v>
      </c>
      <c r="F94" s="47">
        <v>206.6</v>
      </c>
    </row>
    <row r="95" spans="1:6" ht="15" hidden="1">
      <c r="A95" s="44" t="s">
        <v>215</v>
      </c>
      <c r="B95" s="52" t="s">
        <v>212</v>
      </c>
      <c r="C95" s="45"/>
      <c r="D95" s="45"/>
      <c r="E95" s="74">
        <f>E96</f>
        <v>0</v>
      </c>
      <c r="F95" s="74">
        <f>F96</f>
        <v>0</v>
      </c>
    </row>
    <row r="96" spans="1:6" ht="46.5" hidden="1">
      <c r="A96" s="44" t="s">
        <v>214</v>
      </c>
      <c r="B96" s="52" t="s">
        <v>212</v>
      </c>
      <c r="C96" s="45" t="s">
        <v>213</v>
      </c>
      <c r="D96" s="45"/>
      <c r="E96" s="74">
        <f>E97</f>
        <v>0</v>
      </c>
      <c r="F96" s="74">
        <f>F97</f>
        <v>0</v>
      </c>
    </row>
    <row r="97" spans="1:6" ht="15" hidden="1">
      <c r="A97" s="44" t="s">
        <v>116</v>
      </c>
      <c r="B97" s="52" t="s">
        <v>212</v>
      </c>
      <c r="C97" s="45" t="s">
        <v>213</v>
      </c>
      <c r="D97" s="45" t="s">
        <v>117</v>
      </c>
      <c r="E97" s="47"/>
      <c r="F97" s="47"/>
    </row>
    <row r="98" spans="1:6" ht="46.5">
      <c r="A98" s="40" t="s">
        <v>195</v>
      </c>
      <c r="B98" s="50" t="s">
        <v>146</v>
      </c>
      <c r="C98" s="51"/>
      <c r="D98" s="51"/>
      <c r="E98" s="75">
        <f aca="true" t="shared" si="4" ref="E98:F101">E99</f>
        <v>71250.3</v>
      </c>
      <c r="F98" s="75">
        <f t="shared" si="4"/>
        <v>71250.3</v>
      </c>
    </row>
    <row r="99" spans="1:6" ht="15">
      <c r="A99" s="44" t="s">
        <v>194</v>
      </c>
      <c r="B99" s="52" t="s">
        <v>147</v>
      </c>
      <c r="C99" s="45"/>
      <c r="D99" s="45"/>
      <c r="E99" s="74">
        <f t="shared" si="4"/>
        <v>71250.3</v>
      </c>
      <c r="F99" s="74">
        <f t="shared" si="4"/>
        <v>71250.3</v>
      </c>
    </row>
    <row r="100" spans="1:6" ht="15">
      <c r="A100" s="62" t="s">
        <v>121</v>
      </c>
      <c r="B100" s="52" t="s">
        <v>147</v>
      </c>
      <c r="C100" s="45" t="s">
        <v>170</v>
      </c>
      <c r="D100" s="45"/>
      <c r="E100" s="74">
        <f t="shared" si="4"/>
        <v>71250.3</v>
      </c>
      <c r="F100" s="74">
        <f t="shared" si="4"/>
        <v>71250.3</v>
      </c>
    </row>
    <row r="101" spans="1:6" ht="15">
      <c r="A101" s="44" t="s">
        <v>148</v>
      </c>
      <c r="B101" s="52" t="s">
        <v>147</v>
      </c>
      <c r="C101" s="45" t="s">
        <v>193</v>
      </c>
      <c r="D101" s="45"/>
      <c r="E101" s="74">
        <f t="shared" si="4"/>
        <v>71250.3</v>
      </c>
      <c r="F101" s="74">
        <f t="shared" si="4"/>
        <v>71250.3</v>
      </c>
    </row>
    <row r="102" spans="1:6" ht="15">
      <c r="A102" s="44" t="s">
        <v>149</v>
      </c>
      <c r="B102" s="52" t="s">
        <v>147</v>
      </c>
      <c r="C102" s="45" t="s">
        <v>193</v>
      </c>
      <c r="D102" s="45" t="s">
        <v>150</v>
      </c>
      <c r="E102" s="47">
        <v>71250.3</v>
      </c>
      <c r="F102" s="47">
        <v>71250.3</v>
      </c>
    </row>
    <row r="103" spans="1:6" s="59" customFormat="1" ht="15">
      <c r="A103" s="79" t="s">
        <v>151</v>
      </c>
      <c r="B103" s="66">
        <v>9999</v>
      </c>
      <c r="C103" s="66">
        <v>9999999999</v>
      </c>
      <c r="D103" s="82"/>
      <c r="E103" s="75">
        <f>E104</f>
        <v>3998</v>
      </c>
      <c r="F103" s="75">
        <f>F104</f>
        <v>4065</v>
      </c>
    </row>
    <row r="104" spans="1:6" ht="15">
      <c r="A104" s="81" t="s">
        <v>151</v>
      </c>
      <c r="B104" s="56">
        <v>9999</v>
      </c>
      <c r="C104" s="56">
        <v>9999999999</v>
      </c>
      <c r="D104" s="65"/>
      <c r="E104" s="46">
        <f>E105</f>
        <v>3998</v>
      </c>
      <c r="F104" s="46">
        <f>F105</f>
        <v>4065</v>
      </c>
    </row>
    <row r="105" spans="1:6" ht="15">
      <c r="A105" s="81" t="s">
        <v>196</v>
      </c>
      <c r="B105" s="56">
        <v>9999</v>
      </c>
      <c r="C105" s="56">
        <v>9999999999</v>
      </c>
      <c r="D105" s="56">
        <v>999</v>
      </c>
      <c r="E105" s="95">
        <v>3998</v>
      </c>
      <c r="F105" s="95">
        <v>4065</v>
      </c>
    </row>
  </sheetData>
  <sheetProtection/>
  <mergeCells count="15">
    <mergeCell ref="A7:F7"/>
    <mergeCell ref="A8:E8"/>
    <mergeCell ref="A9:F9"/>
    <mergeCell ref="A10:F10"/>
    <mergeCell ref="A11:A12"/>
    <mergeCell ref="B11:B12"/>
    <mergeCell ref="C11:C12"/>
    <mergeCell ref="D11:D12"/>
    <mergeCell ref="E11:F11"/>
    <mergeCell ref="A6:F6"/>
    <mergeCell ref="A1:F1"/>
    <mergeCell ref="A2:F2"/>
    <mergeCell ref="A3:F3"/>
    <mergeCell ref="A4:F4"/>
    <mergeCell ref="A5:F5"/>
  </mergeCells>
  <printOptions/>
  <pageMargins left="0.8267716535433072" right="0.2362204724409449" top="0.2755905511811024" bottom="0.1968503937007874" header="0.2755905511811024" footer="0.5118110236220472"/>
  <pageSetup fitToHeight="5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">
      <selection activeCell="A9" sqref="A9:D9"/>
    </sheetView>
  </sheetViews>
  <sheetFormatPr defaultColWidth="9.140625" defaultRowHeight="15"/>
  <cols>
    <col min="1" max="1" width="55.7109375" style="38" customWidth="1"/>
    <col min="2" max="2" width="16.57421875" style="36" customWidth="1"/>
    <col min="3" max="3" width="8.28125" style="36" customWidth="1"/>
    <col min="4" max="4" width="14.28125" style="64" customWidth="1"/>
    <col min="5" max="5" width="9.57421875" style="36" hidden="1" customWidth="1"/>
    <col min="6" max="8" width="0" style="36" hidden="1" customWidth="1"/>
    <col min="9" max="9" width="9.140625" style="64" customWidth="1"/>
    <col min="10" max="16384" width="9.140625" style="36" customWidth="1"/>
  </cols>
  <sheetData>
    <row r="1" spans="1:9" s="35" customFormat="1" ht="18">
      <c r="A1" s="115" t="s">
        <v>219</v>
      </c>
      <c r="B1" s="115"/>
      <c r="C1" s="115"/>
      <c r="D1" s="115"/>
      <c r="I1" s="91"/>
    </row>
    <row r="2" spans="1:9" s="35" customFormat="1" ht="18.75" customHeight="1">
      <c r="A2" s="115" t="s">
        <v>4</v>
      </c>
      <c r="B2" s="115"/>
      <c r="C2" s="115"/>
      <c r="D2" s="115"/>
      <c r="I2" s="91"/>
    </row>
    <row r="3" spans="1:9" s="35" customFormat="1" ht="18.75" customHeight="1">
      <c r="A3" s="115" t="s">
        <v>5</v>
      </c>
      <c r="B3" s="115"/>
      <c r="C3" s="115"/>
      <c r="D3" s="115"/>
      <c r="I3" s="91"/>
    </row>
    <row r="4" spans="1:9" s="35" customFormat="1" ht="18">
      <c r="A4" s="115" t="s">
        <v>233</v>
      </c>
      <c r="B4" s="115"/>
      <c r="C4" s="115"/>
      <c r="D4" s="115"/>
      <c r="I4" s="91"/>
    </row>
    <row r="5" spans="1:9" s="35" customFormat="1" ht="18.75" customHeight="1">
      <c r="A5" s="115" t="s">
        <v>6</v>
      </c>
      <c r="B5" s="115"/>
      <c r="C5" s="115"/>
      <c r="D5" s="115"/>
      <c r="I5" s="91"/>
    </row>
    <row r="6" spans="1:9" s="35" customFormat="1" ht="18.75" customHeight="1">
      <c r="A6" s="115" t="s">
        <v>5</v>
      </c>
      <c r="B6" s="115"/>
      <c r="C6" s="115"/>
      <c r="D6" s="115"/>
      <c r="I6" s="91"/>
    </row>
    <row r="7" spans="1:9" s="35" customFormat="1" ht="18.75" customHeight="1">
      <c r="A7" s="115" t="s">
        <v>230</v>
      </c>
      <c r="B7" s="115"/>
      <c r="C7" s="115"/>
      <c r="D7" s="115"/>
      <c r="I7" s="91"/>
    </row>
    <row r="8" spans="1:4" ht="17.25">
      <c r="A8" s="116"/>
      <c r="B8" s="116"/>
      <c r="C8" s="116"/>
      <c r="D8" s="116"/>
    </row>
    <row r="9" spans="1:5" ht="102.75" customHeight="1">
      <c r="A9" s="122" t="s">
        <v>245</v>
      </c>
      <c r="B9" s="122"/>
      <c r="C9" s="122"/>
      <c r="D9" s="122"/>
      <c r="E9" s="37"/>
    </row>
    <row r="10" spans="1:9" s="38" customFormat="1" ht="15">
      <c r="A10" s="118"/>
      <c r="B10" s="118"/>
      <c r="C10" s="118"/>
      <c r="D10" s="118"/>
      <c r="I10" s="78"/>
    </row>
    <row r="11" spans="1:9" s="38" customFormat="1" ht="15">
      <c r="A11" s="119" t="s">
        <v>94</v>
      </c>
      <c r="B11" s="119" t="s">
        <v>96</v>
      </c>
      <c r="C11" s="119" t="s">
        <v>97</v>
      </c>
      <c r="D11" s="119" t="s">
        <v>160</v>
      </c>
      <c r="I11" s="78"/>
    </row>
    <row r="12" spans="1:9" s="38" customFormat="1" ht="35.25" customHeight="1">
      <c r="A12" s="120"/>
      <c r="B12" s="120"/>
      <c r="C12" s="120"/>
      <c r="D12" s="120"/>
      <c r="I12" s="78"/>
    </row>
    <row r="13" spans="1:9" s="38" customFormat="1" ht="15">
      <c r="A13" s="39">
        <v>1</v>
      </c>
      <c r="B13" s="39">
        <v>2</v>
      </c>
      <c r="C13" s="39">
        <v>3</v>
      </c>
      <c r="D13" s="53">
        <v>4</v>
      </c>
      <c r="I13" s="78"/>
    </row>
    <row r="14" spans="1:9" s="38" customFormat="1" ht="15">
      <c r="A14" s="40" t="s">
        <v>99</v>
      </c>
      <c r="B14" s="40"/>
      <c r="C14" s="40"/>
      <c r="D14" s="54">
        <f>D15+D18+D21+D25+D33+D39++D44+D60+D36+D65+D68+D71</f>
        <v>157460.90000000002</v>
      </c>
      <c r="E14" s="41"/>
      <c r="I14" s="78"/>
    </row>
    <row r="15" spans="1:4" s="59" customFormat="1" ht="64.5">
      <c r="A15" s="87" t="s">
        <v>272</v>
      </c>
      <c r="B15" s="50" t="s">
        <v>271</v>
      </c>
      <c r="C15" s="50"/>
      <c r="D15" s="75">
        <f>D16</f>
        <v>2500</v>
      </c>
    </row>
    <row r="16" spans="1:4" ht="18" customHeight="1">
      <c r="A16" s="44" t="s">
        <v>268</v>
      </c>
      <c r="B16" s="45" t="s">
        <v>267</v>
      </c>
      <c r="C16" s="45"/>
      <c r="D16" s="74">
        <f>D17</f>
        <v>2500</v>
      </c>
    </row>
    <row r="17" spans="1:4" ht="30.75">
      <c r="A17" s="44" t="s">
        <v>109</v>
      </c>
      <c r="B17" s="45" t="s">
        <v>267</v>
      </c>
      <c r="C17" s="45" t="s">
        <v>110</v>
      </c>
      <c r="D17" s="47">
        <v>2500</v>
      </c>
    </row>
    <row r="18" spans="1:4" s="59" customFormat="1" ht="63" customHeight="1">
      <c r="A18" s="87" t="s">
        <v>217</v>
      </c>
      <c r="B18" s="50" t="s">
        <v>200</v>
      </c>
      <c r="C18" s="50"/>
      <c r="D18" s="75">
        <f>D19</f>
        <v>206.6</v>
      </c>
    </row>
    <row r="19" spans="1:4" ht="15">
      <c r="A19" s="44" t="s">
        <v>148</v>
      </c>
      <c r="B19" s="45" t="s">
        <v>201</v>
      </c>
      <c r="C19" s="45"/>
      <c r="D19" s="74">
        <f>D20</f>
        <v>206.6</v>
      </c>
    </row>
    <row r="20" spans="1:4" ht="15">
      <c r="A20" s="44" t="s">
        <v>149</v>
      </c>
      <c r="B20" s="45" t="s">
        <v>201</v>
      </c>
      <c r="C20" s="45" t="s">
        <v>150</v>
      </c>
      <c r="D20" s="47">
        <v>206.6</v>
      </c>
    </row>
    <row r="21" spans="1:4" s="58" customFormat="1" ht="81">
      <c r="A21" s="87" t="s">
        <v>108</v>
      </c>
      <c r="B21" s="50" t="s">
        <v>220</v>
      </c>
      <c r="C21" s="50"/>
      <c r="D21" s="75">
        <f>D22</f>
        <v>628.7</v>
      </c>
    </row>
    <row r="22" spans="1:9" s="38" customFormat="1" ht="30.75">
      <c r="A22" s="44" t="s">
        <v>103</v>
      </c>
      <c r="B22" s="45" t="s">
        <v>221</v>
      </c>
      <c r="C22" s="45"/>
      <c r="D22" s="74">
        <f>D23+D24</f>
        <v>628.7</v>
      </c>
      <c r="I22" s="78"/>
    </row>
    <row r="23" spans="1:9" s="38" customFormat="1" ht="78">
      <c r="A23" s="44" t="s">
        <v>104</v>
      </c>
      <c r="B23" s="45" t="s">
        <v>221</v>
      </c>
      <c r="C23" s="45" t="s">
        <v>105</v>
      </c>
      <c r="D23" s="47">
        <v>502.3</v>
      </c>
      <c r="I23" s="78"/>
    </row>
    <row r="24" spans="1:9" s="38" customFormat="1" ht="30.75">
      <c r="A24" s="44" t="s">
        <v>109</v>
      </c>
      <c r="B24" s="45" t="s">
        <v>221</v>
      </c>
      <c r="C24" s="45" t="s">
        <v>110</v>
      </c>
      <c r="D24" s="47">
        <v>126.4</v>
      </c>
      <c r="I24" s="78"/>
    </row>
    <row r="25" spans="1:4" s="59" customFormat="1" ht="64.5">
      <c r="A25" s="87" t="s">
        <v>115</v>
      </c>
      <c r="B25" s="50" t="s">
        <v>171</v>
      </c>
      <c r="C25" s="50"/>
      <c r="D25" s="75">
        <f>D26+D31</f>
        <v>12359.7</v>
      </c>
    </row>
    <row r="26" spans="1:4" ht="30.75">
      <c r="A26" s="44" t="s">
        <v>103</v>
      </c>
      <c r="B26" s="45" t="s">
        <v>167</v>
      </c>
      <c r="C26" s="45"/>
      <c r="D26" s="74">
        <f>D27+D28+D29+D30</f>
        <v>11688.800000000001</v>
      </c>
    </row>
    <row r="27" spans="1:4" ht="78">
      <c r="A27" s="44" t="s">
        <v>104</v>
      </c>
      <c r="B27" s="45" t="s">
        <v>167</v>
      </c>
      <c r="C27" s="45" t="s">
        <v>105</v>
      </c>
      <c r="D27" s="47">
        <v>8225.1</v>
      </c>
    </row>
    <row r="28" spans="1:4" ht="30.75">
      <c r="A28" s="44" t="s">
        <v>109</v>
      </c>
      <c r="B28" s="45" t="s">
        <v>167</v>
      </c>
      <c r="C28" s="45" t="s">
        <v>110</v>
      </c>
      <c r="D28" s="47">
        <v>3448.6</v>
      </c>
    </row>
    <row r="29" spans="1:4" ht="15">
      <c r="A29" s="44" t="s">
        <v>116</v>
      </c>
      <c r="B29" s="45" t="s">
        <v>167</v>
      </c>
      <c r="C29" s="45" t="s">
        <v>117</v>
      </c>
      <c r="D29" s="74"/>
    </row>
    <row r="30" spans="1:4" ht="15">
      <c r="A30" s="44" t="s">
        <v>111</v>
      </c>
      <c r="B30" s="45" t="s">
        <v>167</v>
      </c>
      <c r="C30" s="45" t="s">
        <v>112</v>
      </c>
      <c r="D30" s="47">
        <v>15.1</v>
      </c>
    </row>
    <row r="31" spans="1:4" ht="46.5">
      <c r="A31" s="44" t="s">
        <v>118</v>
      </c>
      <c r="B31" s="45" t="s">
        <v>168</v>
      </c>
      <c r="C31" s="45"/>
      <c r="D31" s="74">
        <f>D32</f>
        <v>670.9</v>
      </c>
    </row>
    <row r="32" spans="1:4" ht="78">
      <c r="A32" s="44" t="s">
        <v>104</v>
      </c>
      <c r="B32" s="45" t="s">
        <v>168</v>
      </c>
      <c r="C32" s="45" t="s">
        <v>105</v>
      </c>
      <c r="D32" s="47">
        <v>670.9</v>
      </c>
    </row>
    <row r="33" spans="1:4" s="59" customFormat="1" ht="64.5">
      <c r="A33" s="87" t="s">
        <v>131</v>
      </c>
      <c r="B33" s="50" t="s">
        <v>183</v>
      </c>
      <c r="C33" s="50"/>
      <c r="D33" s="75">
        <f>D34</f>
        <v>1000</v>
      </c>
    </row>
    <row r="34" spans="1:4" ht="30.75">
      <c r="A34" s="44" t="s">
        <v>133</v>
      </c>
      <c r="B34" s="45" t="s">
        <v>182</v>
      </c>
      <c r="C34" s="45"/>
      <c r="D34" s="74">
        <f>D35</f>
        <v>1000</v>
      </c>
    </row>
    <row r="35" spans="1:5" ht="15">
      <c r="A35" s="44" t="s">
        <v>111</v>
      </c>
      <c r="B35" s="45" t="s">
        <v>182</v>
      </c>
      <c r="C35" s="45" t="s">
        <v>112</v>
      </c>
      <c r="D35" s="47">
        <v>1000</v>
      </c>
      <c r="E35" s="36" t="s">
        <v>163</v>
      </c>
    </row>
    <row r="36" spans="1:4" s="59" customFormat="1" ht="64.5">
      <c r="A36" s="87" t="s">
        <v>260</v>
      </c>
      <c r="B36" s="50" t="s">
        <v>259</v>
      </c>
      <c r="C36" s="50"/>
      <c r="D36" s="75">
        <f>D37</f>
        <v>2000</v>
      </c>
    </row>
    <row r="37" spans="1:4" ht="15">
      <c r="A37" s="44" t="s">
        <v>148</v>
      </c>
      <c r="B37" s="45" t="s">
        <v>258</v>
      </c>
      <c r="C37" s="45"/>
      <c r="D37" s="74">
        <f>D38</f>
        <v>2000</v>
      </c>
    </row>
    <row r="38" spans="1:4" ht="15">
      <c r="A38" s="44" t="s">
        <v>149</v>
      </c>
      <c r="B38" s="45" t="s">
        <v>258</v>
      </c>
      <c r="C38" s="45" t="s">
        <v>150</v>
      </c>
      <c r="D38" s="47">
        <v>2000</v>
      </c>
    </row>
    <row r="39" spans="1:4" s="59" customFormat="1" ht="84">
      <c r="A39" s="88" t="s">
        <v>174</v>
      </c>
      <c r="B39" s="50" t="s">
        <v>173</v>
      </c>
      <c r="C39" s="50"/>
      <c r="D39" s="75">
        <f>D40+D42</f>
        <v>1440.2</v>
      </c>
    </row>
    <row r="40" spans="1:4" ht="50.25">
      <c r="A40" s="76" t="s">
        <v>125</v>
      </c>
      <c r="B40" s="45" t="s">
        <v>172</v>
      </c>
      <c r="C40" s="45"/>
      <c r="D40" s="74">
        <f>D41</f>
        <v>300</v>
      </c>
    </row>
    <row r="41" spans="1:5" ht="33">
      <c r="A41" s="76" t="s">
        <v>109</v>
      </c>
      <c r="B41" s="45" t="s">
        <v>172</v>
      </c>
      <c r="C41" s="45" t="s">
        <v>110</v>
      </c>
      <c r="D41" s="47">
        <v>300</v>
      </c>
      <c r="E41" s="36" t="s">
        <v>155</v>
      </c>
    </row>
    <row r="42" spans="1:4" ht="15">
      <c r="A42" s="44" t="s">
        <v>176</v>
      </c>
      <c r="B42" s="45" t="s">
        <v>175</v>
      </c>
      <c r="C42" s="45"/>
      <c r="D42" s="74">
        <f>D43</f>
        <v>1140.2</v>
      </c>
    </row>
    <row r="43" spans="1:4" ht="30.75">
      <c r="A43" s="44" t="s">
        <v>109</v>
      </c>
      <c r="B43" s="45" t="s">
        <v>175</v>
      </c>
      <c r="C43" s="45" t="s">
        <v>110</v>
      </c>
      <c r="D43" s="47">
        <v>1140.2</v>
      </c>
    </row>
    <row r="44" spans="1:4" s="59" customFormat="1" ht="81">
      <c r="A44" s="87" t="s">
        <v>138</v>
      </c>
      <c r="B44" s="50" t="s">
        <v>187</v>
      </c>
      <c r="C44" s="50"/>
      <c r="D44" s="75">
        <f>D45+D48+D50+D53+D55+D57</f>
        <v>35753.799999999996</v>
      </c>
    </row>
    <row r="45" spans="1:4" ht="15">
      <c r="A45" s="43" t="s">
        <v>185</v>
      </c>
      <c r="B45" s="52" t="s">
        <v>184</v>
      </c>
      <c r="C45" s="52"/>
      <c r="D45" s="74">
        <f>SUM(D46:D47)</f>
        <v>300</v>
      </c>
    </row>
    <row r="46" spans="1:5" ht="30.75">
      <c r="A46" s="44" t="s">
        <v>109</v>
      </c>
      <c r="B46" s="52" t="s">
        <v>184</v>
      </c>
      <c r="C46" s="52" t="s">
        <v>110</v>
      </c>
      <c r="D46" s="47"/>
      <c r="E46" s="36" t="s">
        <v>157</v>
      </c>
    </row>
    <row r="47" spans="1:4" ht="15">
      <c r="A47" s="44" t="s">
        <v>111</v>
      </c>
      <c r="B47" s="52" t="s">
        <v>184</v>
      </c>
      <c r="C47" s="52" t="s">
        <v>112</v>
      </c>
      <c r="D47" s="47">
        <v>300</v>
      </c>
    </row>
    <row r="48" spans="1:4" ht="46.5">
      <c r="A48" s="44" t="s">
        <v>156</v>
      </c>
      <c r="B48" s="52" t="s">
        <v>186</v>
      </c>
      <c r="C48" s="52"/>
      <c r="D48" s="74">
        <f>D49</f>
        <v>989.8</v>
      </c>
    </row>
    <row r="49" spans="1:4" ht="30.75">
      <c r="A49" s="44" t="s">
        <v>109</v>
      </c>
      <c r="B49" s="52" t="s">
        <v>186</v>
      </c>
      <c r="C49" s="52" t="s">
        <v>110</v>
      </c>
      <c r="D49" s="47">
        <v>989.8</v>
      </c>
    </row>
    <row r="50" spans="1:4" ht="15">
      <c r="A50" s="44" t="s">
        <v>189</v>
      </c>
      <c r="B50" s="52" t="s">
        <v>188</v>
      </c>
      <c r="C50" s="52"/>
      <c r="D50" s="74">
        <f>SUM(D51:D52)</f>
        <v>0</v>
      </c>
    </row>
    <row r="51" spans="1:4" ht="30.75">
      <c r="A51" s="44" t="s">
        <v>109</v>
      </c>
      <c r="B51" s="52" t="s">
        <v>188</v>
      </c>
      <c r="C51" s="52" t="s">
        <v>110</v>
      </c>
      <c r="D51" s="47"/>
    </row>
    <row r="52" spans="1:5" ht="15">
      <c r="A52" s="44" t="s">
        <v>111</v>
      </c>
      <c r="B52" s="52" t="s">
        <v>188</v>
      </c>
      <c r="C52" s="45" t="s">
        <v>112</v>
      </c>
      <c r="D52" s="47"/>
      <c r="E52" s="36" t="s">
        <v>141</v>
      </c>
    </row>
    <row r="53" spans="1:4" ht="30.75">
      <c r="A53" s="44" t="s">
        <v>144</v>
      </c>
      <c r="B53" s="45" t="s">
        <v>190</v>
      </c>
      <c r="C53" s="45"/>
      <c r="D53" s="74">
        <f>D54</f>
        <v>26831.7</v>
      </c>
    </row>
    <row r="54" spans="1:5" ht="30.75">
      <c r="A54" s="44" t="s">
        <v>109</v>
      </c>
      <c r="B54" s="45" t="s">
        <v>190</v>
      </c>
      <c r="C54" s="45" t="s">
        <v>110</v>
      </c>
      <c r="D54" s="47">
        <v>26831.7</v>
      </c>
      <c r="E54" s="36" t="s">
        <v>164</v>
      </c>
    </row>
    <row r="55" spans="1:4" ht="46.5">
      <c r="A55" s="44" t="s">
        <v>192</v>
      </c>
      <c r="B55" s="45" t="s">
        <v>191</v>
      </c>
      <c r="C55" s="45"/>
      <c r="D55" s="74">
        <f>D56</f>
        <v>5536.2</v>
      </c>
    </row>
    <row r="56" spans="1:4" ht="30.75">
      <c r="A56" s="44" t="s">
        <v>159</v>
      </c>
      <c r="B56" s="45" t="s">
        <v>191</v>
      </c>
      <c r="C56" s="45" t="s">
        <v>158</v>
      </c>
      <c r="D56" s="47">
        <v>5536.2</v>
      </c>
    </row>
    <row r="57" spans="1:4" ht="15">
      <c r="A57" s="44" t="s">
        <v>202</v>
      </c>
      <c r="B57" s="45" t="s">
        <v>199</v>
      </c>
      <c r="C57" s="45"/>
      <c r="D57" s="74">
        <f>SUM(D58:D59)</f>
        <v>2096.1</v>
      </c>
    </row>
    <row r="58" spans="1:4" ht="78">
      <c r="A58" s="44" t="s">
        <v>104</v>
      </c>
      <c r="B58" s="45" t="s">
        <v>199</v>
      </c>
      <c r="C58" s="45" t="s">
        <v>105</v>
      </c>
      <c r="D58" s="47">
        <v>482.3</v>
      </c>
    </row>
    <row r="59" spans="1:4" ht="30.75">
      <c r="A59" s="44" t="s">
        <v>109</v>
      </c>
      <c r="B59" s="45" t="s">
        <v>199</v>
      </c>
      <c r="C59" s="45" t="s">
        <v>110</v>
      </c>
      <c r="D59" s="47">
        <v>1613.8</v>
      </c>
    </row>
    <row r="60" spans="1:4" s="59" customFormat="1" ht="64.5">
      <c r="A60" s="87" t="s">
        <v>130</v>
      </c>
      <c r="B60" s="50" t="s">
        <v>181</v>
      </c>
      <c r="C60" s="50"/>
      <c r="D60" s="75">
        <f>D61+D63</f>
        <v>26345.6</v>
      </c>
    </row>
    <row r="61" spans="1:4" ht="15">
      <c r="A61" s="44" t="s">
        <v>128</v>
      </c>
      <c r="B61" s="45" t="s">
        <v>180</v>
      </c>
      <c r="C61" s="45"/>
      <c r="D61" s="74">
        <f>D62</f>
        <v>25545.6</v>
      </c>
    </row>
    <row r="62" spans="1:4" ht="30.75">
      <c r="A62" s="44" t="s">
        <v>109</v>
      </c>
      <c r="B62" s="45" t="s">
        <v>180</v>
      </c>
      <c r="C62" s="45" t="s">
        <v>110</v>
      </c>
      <c r="D62" s="47">
        <v>25545.6</v>
      </c>
    </row>
    <row r="63" spans="1:4" ht="46.5">
      <c r="A63" s="44" t="s">
        <v>257</v>
      </c>
      <c r="B63" s="45" t="s">
        <v>256</v>
      </c>
      <c r="C63" s="45"/>
      <c r="D63" s="74">
        <f>D64</f>
        <v>800</v>
      </c>
    </row>
    <row r="64" spans="1:4" ht="30.75">
      <c r="A64" s="44" t="s">
        <v>109</v>
      </c>
      <c r="B64" s="45" t="s">
        <v>256</v>
      </c>
      <c r="C64" s="45" t="s">
        <v>110</v>
      </c>
      <c r="D64" s="47">
        <v>800</v>
      </c>
    </row>
    <row r="65" spans="1:4" s="59" customFormat="1" ht="81">
      <c r="A65" s="87" t="s">
        <v>273</v>
      </c>
      <c r="B65" s="50" t="s">
        <v>262</v>
      </c>
      <c r="C65" s="50"/>
      <c r="D65" s="75">
        <f>D66</f>
        <v>3000</v>
      </c>
    </row>
    <row r="66" spans="1:4" ht="62.25">
      <c r="A66" s="44" t="s">
        <v>264</v>
      </c>
      <c r="B66" s="45" t="s">
        <v>263</v>
      </c>
      <c r="C66" s="45"/>
      <c r="D66" s="74">
        <f>D67</f>
        <v>3000</v>
      </c>
    </row>
    <row r="67" spans="1:4" ht="30.75">
      <c r="A67" s="44" t="s">
        <v>109</v>
      </c>
      <c r="B67" s="45" t="s">
        <v>263</v>
      </c>
      <c r="C67" s="45" t="s">
        <v>110</v>
      </c>
      <c r="D67" s="47">
        <v>3000</v>
      </c>
    </row>
    <row r="68" spans="1:4" s="59" customFormat="1" ht="81">
      <c r="A68" s="87" t="s">
        <v>218</v>
      </c>
      <c r="B68" s="50" t="s">
        <v>222</v>
      </c>
      <c r="C68" s="50"/>
      <c r="D68" s="75">
        <f>D69</f>
        <v>926</v>
      </c>
    </row>
    <row r="69" spans="1:4" ht="30.75">
      <c r="A69" s="44" t="s">
        <v>216</v>
      </c>
      <c r="B69" s="45" t="s">
        <v>207</v>
      </c>
      <c r="C69" s="45"/>
      <c r="D69" s="74">
        <f>D70</f>
        <v>926</v>
      </c>
    </row>
    <row r="70" spans="1:4" ht="30.75">
      <c r="A70" s="44" t="s">
        <v>109</v>
      </c>
      <c r="B70" s="45" t="s">
        <v>207</v>
      </c>
      <c r="C70" s="45" t="s">
        <v>110</v>
      </c>
      <c r="D70" s="47">
        <v>926</v>
      </c>
    </row>
    <row r="71" spans="1:4" s="59" customFormat="1" ht="15.75">
      <c r="A71" s="87" t="s">
        <v>121</v>
      </c>
      <c r="B71" s="50" t="s">
        <v>170</v>
      </c>
      <c r="C71" s="50"/>
      <c r="D71" s="75">
        <f>D72+D74</f>
        <v>71300.3</v>
      </c>
    </row>
    <row r="72" spans="1:4" ht="15">
      <c r="A72" s="44" t="s">
        <v>122</v>
      </c>
      <c r="B72" s="45" t="s">
        <v>169</v>
      </c>
      <c r="C72" s="45"/>
      <c r="D72" s="74">
        <f>D73</f>
        <v>50</v>
      </c>
    </row>
    <row r="73" spans="1:4" ht="15">
      <c r="A73" s="44" t="s">
        <v>111</v>
      </c>
      <c r="B73" s="45" t="s">
        <v>169</v>
      </c>
      <c r="C73" s="45" t="s">
        <v>112</v>
      </c>
      <c r="D73" s="47">
        <v>50</v>
      </c>
    </row>
    <row r="74" spans="1:4" ht="15">
      <c r="A74" s="44" t="s">
        <v>148</v>
      </c>
      <c r="B74" s="45" t="s">
        <v>193</v>
      </c>
      <c r="C74" s="45"/>
      <c r="D74" s="74">
        <f>D75</f>
        <v>71250.3</v>
      </c>
    </row>
    <row r="75" spans="1:4" ht="15">
      <c r="A75" s="44" t="s">
        <v>149</v>
      </c>
      <c r="B75" s="45" t="s">
        <v>193</v>
      </c>
      <c r="C75" s="45" t="s">
        <v>150</v>
      </c>
      <c r="D75" s="47">
        <v>71250.3</v>
      </c>
    </row>
  </sheetData>
  <sheetProtection/>
  <mergeCells count="14">
    <mergeCell ref="A7:D7"/>
    <mergeCell ref="A8:D8"/>
    <mergeCell ref="A9:D9"/>
    <mergeCell ref="A10:D10"/>
    <mergeCell ref="A11:A12"/>
    <mergeCell ref="B11:B12"/>
    <mergeCell ref="C11:C12"/>
    <mergeCell ref="D11:D12"/>
    <mergeCell ref="A1:D1"/>
    <mergeCell ref="A2:D2"/>
    <mergeCell ref="A3:D3"/>
    <mergeCell ref="A4:D4"/>
    <mergeCell ref="A5:D5"/>
    <mergeCell ref="A6:D6"/>
  </mergeCells>
  <printOptions/>
  <pageMargins left="0.8267716535433072" right="0.4330708661417323" top="0.2755905511811024" bottom="0.3937007874015748" header="0.2755905511811024" footer="0.5118110236220472"/>
  <pageSetup fitToHeight="5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zoomScale="90" zoomScaleNormal="90" zoomScalePageLayoutView="0" workbookViewId="0" topLeftCell="A1">
      <selection activeCell="A1" sqref="A1:E1"/>
    </sheetView>
  </sheetViews>
  <sheetFormatPr defaultColWidth="9.140625" defaultRowHeight="15"/>
  <cols>
    <col min="1" max="1" width="55.7109375" style="38" customWidth="1"/>
    <col min="2" max="2" width="16.57421875" style="36" customWidth="1"/>
    <col min="3" max="3" width="8.28125" style="36" customWidth="1"/>
    <col min="4" max="4" width="14.28125" style="36" customWidth="1"/>
    <col min="5" max="5" width="14.28125" style="64" customWidth="1"/>
    <col min="6" max="7" width="9.57421875" style="36" hidden="1" customWidth="1"/>
    <col min="8" max="9" width="0" style="36" hidden="1" customWidth="1"/>
    <col min="10" max="16384" width="9.140625" style="36" customWidth="1"/>
  </cols>
  <sheetData>
    <row r="1" spans="1:5" s="35" customFormat="1" ht="18">
      <c r="A1" s="115" t="s">
        <v>93</v>
      </c>
      <c r="B1" s="115"/>
      <c r="C1" s="115"/>
      <c r="D1" s="115"/>
      <c r="E1" s="115"/>
    </row>
    <row r="2" spans="1:5" s="35" customFormat="1" ht="18.75" customHeight="1">
      <c r="A2" s="115" t="s">
        <v>4</v>
      </c>
      <c r="B2" s="115"/>
      <c r="C2" s="115"/>
      <c r="D2" s="115"/>
      <c r="E2" s="115"/>
    </row>
    <row r="3" spans="1:5" s="35" customFormat="1" ht="18.75" customHeight="1">
      <c r="A3" s="115" t="s">
        <v>5</v>
      </c>
      <c r="B3" s="115"/>
      <c r="C3" s="115"/>
      <c r="D3" s="115"/>
      <c r="E3" s="115"/>
    </row>
    <row r="4" spans="1:5" s="35" customFormat="1" ht="18">
      <c r="A4" s="115" t="s">
        <v>233</v>
      </c>
      <c r="B4" s="115"/>
      <c r="C4" s="115"/>
      <c r="D4" s="115"/>
      <c r="E4" s="115"/>
    </row>
    <row r="5" spans="1:5" s="35" customFormat="1" ht="18.75" customHeight="1">
      <c r="A5" s="115" t="s">
        <v>6</v>
      </c>
      <c r="B5" s="115"/>
      <c r="C5" s="115"/>
      <c r="D5" s="115"/>
      <c r="E5" s="115"/>
    </row>
    <row r="6" spans="1:5" s="35" customFormat="1" ht="18.75" customHeight="1">
      <c r="A6" s="115" t="s">
        <v>5</v>
      </c>
      <c r="B6" s="115"/>
      <c r="C6" s="115"/>
      <c r="D6" s="115"/>
      <c r="E6" s="115"/>
    </row>
    <row r="7" spans="1:5" s="35" customFormat="1" ht="18.75" customHeight="1">
      <c r="A7" s="115" t="s">
        <v>230</v>
      </c>
      <c r="B7" s="115"/>
      <c r="C7" s="115"/>
      <c r="D7" s="115"/>
      <c r="E7" s="115"/>
    </row>
    <row r="8" spans="1:5" ht="17.25">
      <c r="A8" s="116"/>
      <c r="B8" s="116"/>
      <c r="C8" s="116"/>
      <c r="D8" s="116"/>
      <c r="E8" s="116"/>
    </row>
    <row r="9" spans="1:6" ht="102.75" customHeight="1">
      <c r="A9" s="117" t="s">
        <v>244</v>
      </c>
      <c r="B9" s="117"/>
      <c r="C9" s="117"/>
      <c r="D9" s="117"/>
      <c r="E9" s="117"/>
      <c r="F9" s="37"/>
    </row>
    <row r="10" spans="1:5" s="38" customFormat="1" ht="15">
      <c r="A10" s="118"/>
      <c r="B10" s="118"/>
      <c r="C10" s="118"/>
      <c r="D10" s="118"/>
      <c r="E10" s="118"/>
    </row>
    <row r="11" spans="1:5" s="38" customFormat="1" ht="15" customHeight="1">
      <c r="A11" s="119" t="s">
        <v>94</v>
      </c>
      <c r="B11" s="119" t="s">
        <v>96</v>
      </c>
      <c r="C11" s="119" t="s">
        <v>97</v>
      </c>
      <c r="D11" s="121" t="s">
        <v>160</v>
      </c>
      <c r="E11" s="121"/>
    </row>
    <row r="12" spans="1:5" s="38" customFormat="1" ht="15">
      <c r="A12" s="120"/>
      <c r="B12" s="120"/>
      <c r="C12" s="120"/>
      <c r="D12" s="55" t="s">
        <v>205</v>
      </c>
      <c r="E12" s="55" t="s">
        <v>240</v>
      </c>
    </row>
    <row r="13" spans="1:5" s="38" customFormat="1" ht="15">
      <c r="A13" s="39">
        <v>1</v>
      </c>
      <c r="B13" s="39">
        <v>2</v>
      </c>
      <c r="C13" s="39">
        <v>3</v>
      </c>
      <c r="D13" s="53">
        <v>4</v>
      </c>
      <c r="E13" s="53">
        <v>5</v>
      </c>
    </row>
    <row r="14" spans="1:6" s="38" customFormat="1" ht="15">
      <c r="A14" s="40" t="s">
        <v>99</v>
      </c>
      <c r="B14" s="40"/>
      <c r="C14" s="40"/>
      <c r="D14" s="54">
        <f>D15+D18+D21+D27+D35+D41++D46+D62+D38+D67+D70+D73+D78</f>
        <v>159924.2</v>
      </c>
      <c r="E14" s="54">
        <f>E15+E18+E21+E27+E35+E41++E46+E62+E38+E67+E70+E73+E78</f>
        <v>162615.6</v>
      </c>
      <c r="F14" s="41"/>
    </row>
    <row r="15" spans="1:5" s="59" customFormat="1" ht="69" customHeight="1">
      <c r="A15" s="87" t="s">
        <v>272</v>
      </c>
      <c r="B15" s="50" t="s">
        <v>271</v>
      </c>
      <c r="C15" s="50"/>
      <c r="D15" s="75">
        <f>D16</f>
        <v>2500</v>
      </c>
      <c r="E15" s="75">
        <f>E16</f>
        <v>2500</v>
      </c>
    </row>
    <row r="16" spans="1:5" ht="30.75">
      <c r="A16" s="44" t="s">
        <v>268</v>
      </c>
      <c r="B16" s="45" t="s">
        <v>267</v>
      </c>
      <c r="C16" s="45"/>
      <c r="D16" s="74">
        <f>D17</f>
        <v>2500</v>
      </c>
      <c r="E16" s="74">
        <f>E17</f>
        <v>2500</v>
      </c>
    </row>
    <row r="17" spans="1:5" ht="30.75">
      <c r="A17" s="44" t="s">
        <v>109</v>
      </c>
      <c r="B17" s="45" t="s">
        <v>267</v>
      </c>
      <c r="C17" s="45" t="s">
        <v>110</v>
      </c>
      <c r="D17" s="47">
        <v>2500</v>
      </c>
      <c r="E17" s="47">
        <v>2500</v>
      </c>
    </row>
    <row r="18" spans="1:5" ht="64.5">
      <c r="A18" s="87" t="s">
        <v>217</v>
      </c>
      <c r="B18" s="50" t="s">
        <v>200</v>
      </c>
      <c r="C18" s="50"/>
      <c r="D18" s="75">
        <f>D19</f>
        <v>206.6</v>
      </c>
      <c r="E18" s="75">
        <f>E19</f>
        <v>206.6</v>
      </c>
    </row>
    <row r="19" spans="1:5" ht="15">
      <c r="A19" s="44" t="s">
        <v>148</v>
      </c>
      <c r="B19" s="45" t="s">
        <v>201</v>
      </c>
      <c r="C19" s="45"/>
      <c r="D19" s="74">
        <f>D20</f>
        <v>206.6</v>
      </c>
      <c r="E19" s="74">
        <f>E20</f>
        <v>206.6</v>
      </c>
    </row>
    <row r="20" spans="1:5" s="58" customFormat="1" ht="15">
      <c r="A20" s="44" t="s">
        <v>149</v>
      </c>
      <c r="B20" s="45" t="s">
        <v>201</v>
      </c>
      <c r="C20" s="45" t="s">
        <v>150</v>
      </c>
      <c r="D20" s="47">
        <v>206.6</v>
      </c>
      <c r="E20" s="47">
        <v>206.6</v>
      </c>
    </row>
    <row r="21" spans="1:5" s="38" customFormat="1" ht="81">
      <c r="A21" s="87" t="s">
        <v>108</v>
      </c>
      <c r="B21" s="50" t="s">
        <v>220</v>
      </c>
      <c r="C21" s="50"/>
      <c r="D21" s="75">
        <f>D22</f>
        <v>642.3</v>
      </c>
      <c r="E21" s="75">
        <f>E22</f>
        <v>662.1</v>
      </c>
    </row>
    <row r="22" spans="1:5" s="38" customFormat="1" ht="30.75">
      <c r="A22" s="44" t="s">
        <v>103</v>
      </c>
      <c r="B22" s="45" t="s">
        <v>221</v>
      </c>
      <c r="C22" s="45"/>
      <c r="D22" s="74">
        <f>D23+D24+D25</f>
        <v>642.3</v>
      </c>
      <c r="E22" s="74">
        <f>E23+E24+E25</f>
        <v>662.1</v>
      </c>
    </row>
    <row r="23" spans="1:5" s="38" customFormat="1" ht="78">
      <c r="A23" s="44" t="s">
        <v>104</v>
      </c>
      <c r="B23" s="45" t="s">
        <v>221</v>
      </c>
      <c r="C23" s="45" t="s">
        <v>105</v>
      </c>
      <c r="D23" s="47">
        <v>515.9</v>
      </c>
      <c r="E23" s="47">
        <v>535.7</v>
      </c>
    </row>
    <row r="24" spans="1:5" s="38" customFormat="1" ht="30.75">
      <c r="A24" s="44" t="s">
        <v>109</v>
      </c>
      <c r="B24" s="45" t="s">
        <v>221</v>
      </c>
      <c r="C24" s="45" t="s">
        <v>110</v>
      </c>
      <c r="D24" s="47">
        <v>126.4</v>
      </c>
      <c r="E24" s="47">
        <v>126.4</v>
      </c>
    </row>
    <row r="25" spans="1:5" s="38" customFormat="1" ht="30.75">
      <c r="A25" s="44" t="s">
        <v>109</v>
      </c>
      <c r="B25" s="45" t="s">
        <v>221</v>
      </c>
      <c r="C25" s="45" t="s">
        <v>110</v>
      </c>
      <c r="D25" s="47">
        <v>0</v>
      </c>
      <c r="E25" s="47">
        <v>0</v>
      </c>
    </row>
    <row r="26" spans="1:5" s="59" customFormat="1" ht="15">
      <c r="A26" s="44" t="s">
        <v>111</v>
      </c>
      <c r="B26" s="45" t="s">
        <v>221</v>
      </c>
      <c r="C26" s="45" t="s">
        <v>112</v>
      </c>
      <c r="D26" s="74"/>
      <c r="E26" s="74"/>
    </row>
    <row r="27" spans="1:5" ht="64.5">
      <c r="A27" s="87" t="s">
        <v>115</v>
      </c>
      <c r="B27" s="50" t="s">
        <v>171</v>
      </c>
      <c r="C27" s="50"/>
      <c r="D27" s="75">
        <f>D28+D33</f>
        <v>12632.4</v>
      </c>
      <c r="E27" s="75">
        <f>E28+E33</f>
        <v>13018.2</v>
      </c>
    </row>
    <row r="28" spans="1:5" ht="30.75">
      <c r="A28" s="44" t="s">
        <v>103</v>
      </c>
      <c r="B28" s="45" t="s">
        <v>167</v>
      </c>
      <c r="C28" s="45"/>
      <c r="D28" s="74">
        <f>D29+D30+D31+D32</f>
        <v>11942.6</v>
      </c>
      <c r="E28" s="74">
        <f>E29+E30+E31+E32</f>
        <v>12300.800000000001</v>
      </c>
    </row>
    <row r="29" spans="1:5" ht="78">
      <c r="A29" s="44" t="s">
        <v>104</v>
      </c>
      <c r="B29" s="45" t="s">
        <v>167</v>
      </c>
      <c r="C29" s="45" t="s">
        <v>105</v>
      </c>
      <c r="D29" s="47">
        <v>8458.7</v>
      </c>
      <c r="E29" s="47">
        <v>8794.9</v>
      </c>
    </row>
    <row r="30" spans="1:5" ht="30.75">
      <c r="A30" s="44" t="s">
        <v>109</v>
      </c>
      <c r="B30" s="45" t="s">
        <v>167</v>
      </c>
      <c r="C30" s="45" t="s">
        <v>110</v>
      </c>
      <c r="D30" s="47">
        <v>3468.8</v>
      </c>
      <c r="E30" s="47">
        <v>3490.8</v>
      </c>
    </row>
    <row r="31" spans="1:5" ht="15">
      <c r="A31" s="44" t="s">
        <v>116</v>
      </c>
      <c r="B31" s="45" t="s">
        <v>167</v>
      </c>
      <c r="C31" s="45" t="s">
        <v>117</v>
      </c>
      <c r="D31" s="74"/>
      <c r="E31" s="74"/>
    </row>
    <row r="32" spans="1:5" ht="15">
      <c r="A32" s="44" t="s">
        <v>111</v>
      </c>
      <c r="B32" s="45" t="s">
        <v>167</v>
      </c>
      <c r="C32" s="45" t="s">
        <v>112</v>
      </c>
      <c r="D32" s="47">
        <v>15.1</v>
      </c>
      <c r="E32" s="47">
        <v>15.1</v>
      </c>
    </row>
    <row r="33" spans="1:5" ht="46.5">
      <c r="A33" s="44" t="s">
        <v>118</v>
      </c>
      <c r="B33" s="45" t="s">
        <v>168</v>
      </c>
      <c r="C33" s="45"/>
      <c r="D33" s="74">
        <f>D34</f>
        <v>689.8</v>
      </c>
      <c r="E33" s="74">
        <f>E34</f>
        <v>717.4</v>
      </c>
    </row>
    <row r="34" spans="1:5" s="59" customFormat="1" ht="78">
      <c r="A34" s="44" t="s">
        <v>104</v>
      </c>
      <c r="B34" s="45" t="s">
        <v>168</v>
      </c>
      <c r="C34" s="45" t="s">
        <v>105</v>
      </c>
      <c r="D34" s="47">
        <v>689.8</v>
      </c>
      <c r="E34" s="47">
        <v>717.4</v>
      </c>
    </row>
    <row r="35" spans="1:5" ht="64.5">
      <c r="A35" s="87" t="s">
        <v>131</v>
      </c>
      <c r="B35" s="50" t="s">
        <v>183</v>
      </c>
      <c r="C35" s="50"/>
      <c r="D35" s="75">
        <f>D36</f>
        <v>1000</v>
      </c>
      <c r="E35" s="75">
        <f>E36</f>
        <v>1000</v>
      </c>
    </row>
    <row r="36" spans="1:6" ht="30.75">
      <c r="A36" s="44" t="s">
        <v>133</v>
      </c>
      <c r="B36" s="45" t="s">
        <v>182</v>
      </c>
      <c r="C36" s="45"/>
      <c r="D36" s="74">
        <f>D37</f>
        <v>1000</v>
      </c>
      <c r="E36" s="74">
        <f>E37</f>
        <v>1000</v>
      </c>
      <c r="F36" s="36" t="s">
        <v>163</v>
      </c>
    </row>
    <row r="37" spans="1:5" s="59" customFormat="1" ht="15">
      <c r="A37" s="44" t="s">
        <v>111</v>
      </c>
      <c r="B37" s="45" t="s">
        <v>182</v>
      </c>
      <c r="C37" s="45" t="s">
        <v>112</v>
      </c>
      <c r="D37" s="47">
        <v>1000</v>
      </c>
      <c r="E37" s="47">
        <v>1000</v>
      </c>
    </row>
    <row r="38" spans="1:5" ht="64.5">
      <c r="A38" s="87" t="s">
        <v>260</v>
      </c>
      <c r="B38" s="50" t="s">
        <v>259</v>
      </c>
      <c r="C38" s="50"/>
      <c r="D38" s="75">
        <f>D39</f>
        <v>2000</v>
      </c>
      <c r="E38" s="75">
        <f>E39</f>
        <v>2000</v>
      </c>
    </row>
    <row r="39" spans="1:5" ht="15">
      <c r="A39" s="44" t="s">
        <v>148</v>
      </c>
      <c r="B39" s="45" t="s">
        <v>258</v>
      </c>
      <c r="C39" s="45"/>
      <c r="D39" s="74">
        <f>D40</f>
        <v>2000</v>
      </c>
      <c r="E39" s="74">
        <f>E40</f>
        <v>2000</v>
      </c>
    </row>
    <row r="40" spans="1:5" ht="15">
      <c r="A40" s="44" t="s">
        <v>149</v>
      </c>
      <c r="B40" s="45" t="s">
        <v>258</v>
      </c>
      <c r="C40" s="45" t="s">
        <v>150</v>
      </c>
      <c r="D40" s="47">
        <v>2000</v>
      </c>
      <c r="E40" s="47">
        <v>2000</v>
      </c>
    </row>
    <row r="41" spans="1:5" ht="84">
      <c r="A41" s="88" t="s">
        <v>174</v>
      </c>
      <c r="B41" s="50" t="s">
        <v>173</v>
      </c>
      <c r="C41" s="50"/>
      <c r="D41" s="75">
        <f>D42+D44</f>
        <v>1473.5</v>
      </c>
      <c r="E41" s="75">
        <f>E42+E44</f>
        <v>1510</v>
      </c>
    </row>
    <row r="42" spans="1:6" ht="50.25">
      <c r="A42" s="76" t="s">
        <v>125</v>
      </c>
      <c r="B42" s="45" t="s">
        <v>172</v>
      </c>
      <c r="C42" s="45"/>
      <c r="D42" s="74">
        <f>D43</f>
        <v>300</v>
      </c>
      <c r="E42" s="74">
        <f>E43</f>
        <v>300</v>
      </c>
      <c r="F42" s="36" t="s">
        <v>155</v>
      </c>
    </row>
    <row r="43" spans="1:5" ht="33">
      <c r="A43" s="76" t="s">
        <v>109</v>
      </c>
      <c r="B43" s="45" t="s">
        <v>172</v>
      </c>
      <c r="C43" s="45" t="s">
        <v>110</v>
      </c>
      <c r="D43" s="47">
        <v>300</v>
      </c>
      <c r="E43" s="47">
        <v>300</v>
      </c>
    </row>
    <row r="44" spans="1:5" ht="15">
      <c r="A44" s="44" t="s">
        <v>176</v>
      </c>
      <c r="B44" s="45" t="s">
        <v>175</v>
      </c>
      <c r="C44" s="45"/>
      <c r="D44" s="74">
        <f>D45</f>
        <v>1173.5</v>
      </c>
      <c r="E44" s="74">
        <f>E45</f>
        <v>1210</v>
      </c>
    </row>
    <row r="45" spans="1:5" s="59" customFormat="1" ht="64.5" customHeight="1">
      <c r="A45" s="44" t="s">
        <v>109</v>
      </c>
      <c r="B45" s="45" t="s">
        <v>175</v>
      </c>
      <c r="C45" s="45" t="s">
        <v>110</v>
      </c>
      <c r="D45" s="47">
        <v>1173.5</v>
      </c>
      <c r="E45" s="47">
        <v>1210</v>
      </c>
    </row>
    <row r="46" spans="1:5" ht="81">
      <c r="A46" s="87" t="s">
        <v>138</v>
      </c>
      <c r="B46" s="50" t="s">
        <v>187</v>
      </c>
      <c r="C46" s="50"/>
      <c r="D46" s="75">
        <f>D47+D50+D52+D55+D57+D59</f>
        <v>39463.2</v>
      </c>
      <c r="E46" s="75">
        <f>E47+E50+E52+E55+E57+E59</f>
        <v>40051.6</v>
      </c>
    </row>
    <row r="47" spans="1:6" ht="15">
      <c r="A47" s="43" t="s">
        <v>185</v>
      </c>
      <c r="B47" s="52" t="s">
        <v>184</v>
      </c>
      <c r="C47" s="52"/>
      <c r="D47" s="74">
        <f>SUM(D48:D49)</f>
        <v>300</v>
      </c>
      <c r="E47" s="74">
        <f>SUM(E48:E49)</f>
        <v>300</v>
      </c>
      <c r="F47" s="36" t="s">
        <v>157</v>
      </c>
    </row>
    <row r="48" spans="1:5" ht="30.75">
      <c r="A48" s="44" t="s">
        <v>109</v>
      </c>
      <c r="B48" s="52" t="s">
        <v>184</v>
      </c>
      <c r="C48" s="52" t="s">
        <v>110</v>
      </c>
      <c r="D48" s="47"/>
      <c r="E48" s="47"/>
    </row>
    <row r="49" spans="1:5" ht="15">
      <c r="A49" s="44" t="s">
        <v>111</v>
      </c>
      <c r="B49" s="52" t="s">
        <v>184</v>
      </c>
      <c r="C49" s="52" t="s">
        <v>112</v>
      </c>
      <c r="D49" s="47">
        <v>300</v>
      </c>
      <c r="E49" s="47">
        <v>300</v>
      </c>
    </row>
    <row r="50" spans="1:5" ht="46.5">
      <c r="A50" s="44" t="s">
        <v>156</v>
      </c>
      <c r="B50" s="52" t="s">
        <v>186</v>
      </c>
      <c r="C50" s="52"/>
      <c r="D50" s="74">
        <f>D51</f>
        <v>989.8</v>
      </c>
      <c r="E50" s="74">
        <f>E51</f>
        <v>989.8</v>
      </c>
    </row>
    <row r="51" spans="1:5" ht="30.75">
      <c r="A51" s="44" t="s">
        <v>109</v>
      </c>
      <c r="B51" s="52" t="s">
        <v>186</v>
      </c>
      <c r="C51" s="52" t="s">
        <v>110</v>
      </c>
      <c r="D51" s="47">
        <v>989.8</v>
      </c>
      <c r="E51" s="47">
        <v>989.8</v>
      </c>
    </row>
    <row r="52" spans="1:5" ht="15">
      <c r="A52" s="44" t="s">
        <v>189</v>
      </c>
      <c r="B52" s="52" t="s">
        <v>188</v>
      </c>
      <c r="C52" s="52"/>
      <c r="D52" s="74">
        <f>SUM(D53:D54)</f>
        <v>0</v>
      </c>
      <c r="E52" s="74">
        <f>SUM(E53:E54)</f>
        <v>0</v>
      </c>
    </row>
    <row r="53" spans="1:6" ht="30.75">
      <c r="A53" s="44" t="s">
        <v>109</v>
      </c>
      <c r="B53" s="52" t="s">
        <v>188</v>
      </c>
      <c r="C53" s="52" t="s">
        <v>110</v>
      </c>
      <c r="D53" s="47"/>
      <c r="E53" s="47"/>
      <c r="F53" s="36" t="s">
        <v>141</v>
      </c>
    </row>
    <row r="54" spans="1:5" ht="15">
      <c r="A54" s="44" t="s">
        <v>111</v>
      </c>
      <c r="B54" s="52" t="s">
        <v>188</v>
      </c>
      <c r="C54" s="45" t="s">
        <v>112</v>
      </c>
      <c r="D54" s="47"/>
      <c r="E54" s="47"/>
    </row>
    <row r="55" spans="1:6" ht="30.75">
      <c r="A55" s="44" t="s">
        <v>144</v>
      </c>
      <c r="B55" s="45" t="s">
        <v>190</v>
      </c>
      <c r="C55" s="45"/>
      <c r="D55" s="74">
        <f>D56</f>
        <v>30527.1</v>
      </c>
      <c r="E55" s="74">
        <f>E56</f>
        <v>31095.6</v>
      </c>
      <c r="F55" s="36" t="s">
        <v>164</v>
      </c>
    </row>
    <row r="56" spans="1:5" ht="30.75">
      <c r="A56" s="44" t="s">
        <v>109</v>
      </c>
      <c r="B56" s="45" t="s">
        <v>190</v>
      </c>
      <c r="C56" s="45" t="s">
        <v>110</v>
      </c>
      <c r="D56" s="47">
        <v>30527.1</v>
      </c>
      <c r="E56" s="47">
        <v>31095.6</v>
      </c>
    </row>
    <row r="57" spans="1:5" ht="46.5">
      <c r="A57" s="44" t="s">
        <v>192</v>
      </c>
      <c r="B57" s="45" t="s">
        <v>191</v>
      </c>
      <c r="C57" s="45"/>
      <c r="D57" s="74">
        <f>D58</f>
        <v>5536.2</v>
      </c>
      <c r="E57" s="74">
        <f>E58</f>
        <v>5536.2</v>
      </c>
    </row>
    <row r="58" spans="1:5" ht="30.75">
      <c r="A58" s="44" t="s">
        <v>159</v>
      </c>
      <c r="B58" s="45" t="s">
        <v>191</v>
      </c>
      <c r="C58" s="45" t="s">
        <v>158</v>
      </c>
      <c r="D58" s="47">
        <v>5536.2</v>
      </c>
      <c r="E58" s="47">
        <v>5536.2</v>
      </c>
    </row>
    <row r="59" spans="1:5" ht="15">
      <c r="A59" s="44" t="s">
        <v>202</v>
      </c>
      <c r="B59" s="45" t="s">
        <v>199</v>
      </c>
      <c r="C59" s="45"/>
      <c r="D59" s="74">
        <f>SUM(D60:D61)</f>
        <v>2110.1</v>
      </c>
      <c r="E59" s="74">
        <f>SUM(E60:E61)</f>
        <v>2130</v>
      </c>
    </row>
    <row r="60" spans="1:5" s="59" customFormat="1" ht="78">
      <c r="A60" s="44" t="s">
        <v>104</v>
      </c>
      <c r="B60" s="45" t="s">
        <v>199</v>
      </c>
      <c r="C60" s="45" t="s">
        <v>105</v>
      </c>
      <c r="D60" s="47">
        <v>496.3</v>
      </c>
      <c r="E60" s="47">
        <v>516.2</v>
      </c>
    </row>
    <row r="61" spans="1:5" ht="30.75">
      <c r="A61" s="44" t="s">
        <v>109</v>
      </c>
      <c r="B61" s="45" t="s">
        <v>199</v>
      </c>
      <c r="C61" s="45" t="s">
        <v>110</v>
      </c>
      <c r="D61" s="47">
        <v>1613.8</v>
      </c>
      <c r="E61" s="47">
        <v>1613.8</v>
      </c>
    </row>
    <row r="62" spans="1:5" ht="64.5">
      <c r="A62" s="87" t="s">
        <v>130</v>
      </c>
      <c r="B62" s="50" t="s">
        <v>181</v>
      </c>
      <c r="C62" s="50"/>
      <c r="D62" s="75">
        <f>D63+D65</f>
        <v>23781.9</v>
      </c>
      <c r="E62" s="75">
        <f>E63+E65</f>
        <v>25375.8</v>
      </c>
    </row>
    <row r="63" spans="1:5" s="59" customFormat="1" ht="15">
      <c r="A63" s="44" t="s">
        <v>128</v>
      </c>
      <c r="B63" s="45" t="s">
        <v>180</v>
      </c>
      <c r="C63" s="45"/>
      <c r="D63" s="74">
        <f>D64</f>
        <v>22981.9</v>
      </c>
      <c r="E63" s="74">
        <f>E64</f>
        <v>24575.8</v>
      </c>
    </row>
    <row r="64" spans="1:5" ht="30.75">
      <c r="A64" s="44" t="s">
        <v>109</v>
      </c>
      <c r="B64" s="45" t="s">
        <v>180</v>
      </c>
      <c r="C64" s="45" t="s">
        <v>110</v>
      </c>
      <c r="D64" s="47">
        <v>22981.9</v>
      </c>
      <c r="E64" s="47">
        <v>24575.8</v>
      </c>
    </row>
    <row r="65" spans="1:5" ht="46.5">
      <c r="A65" s="44" t="s">
        <v>257</v>
      </c>
      <c r="B65" s="45" t="s">
        <v>256</v>
      </c>
      <c r="C65" s="45"/>
      <c r="D65" s="74">
        <f>D66</f>
        <v>800</v>
      </c>
      <c r="E65" s="74">
        <f>E66</f>
        <v>800</v>
      </c>
    </row>
    <row r="66" spans="1:5" s="59" customFormat="1" ht="30.75">
      <c r="A66" s="44" t="s">
        <v>109</v>
      </c>
      <c r="B66" s="45" t="s">
        <v>256</v>
      </c>
      <c r="C66" s="45" t="s">
        <v>110</v>
      </c>
      <c r="D66" s="47">
        <v>800</v>
      </c>
      <c r="E66" s="47">
        <v>800</v>
      </c>
    </row>
    <row r="67" spans="1:5" ht="81">
      <c r="A67" s="87" t="s">
        <v>273</v>
      </c>
      <c r="B67" s="50" t="s">
        <v>262</v>
      </c>
      <c r="C67" s="50"/>
      <c r="D67" s="75">
        <f>D68</f>
        <v>0</v>
      </c>
      <c r="E67" s="75">
        <f>E68</f>
        <v>0</v>
      </c>
    </row>
    <row r="68" spans="1:5" ht="62.25">
      <c r="A68" s="44" t="s">
        <v>264</v>
      </c>
      <c r="B68" s="45" t="s">
        <v>263</v>
      </c>
      <c r="C68" s="45"/>
      <c r="D68" s="74">
        <f>D69</f>
        <v>0</v>
      </c>
      <c r="E68" s="74">
        <f>E69</f>
        <v>0</v>
      </c>
    </row>
    <row r="69" spans="1:5" ht="30.75">
      <c r="A69" s="44" t="s">
        <v>109</v>
      </c>
      <c r="B69" s="45" t="s">
        <v>263</v>
      </c>
      <c r="C69" s="45" t="s">
        <v>110</v>
      </c>
      <c r="D69" s="47"/>
      <c r="E69" s="47"/>
    </row>
    <row r="70" spans="1:5" ht="81">
      <c r="A70" s="87" t="s">
        <v>218</v>
      </c>
      <c r="B70" s="50" t="s">
        <v>222</v>
      </c>
      <c r="C70" s="50"/>
      <c r="D70" s="75">
        <f>D71</f>
        <v>926</v>
      </c>
      <c r="E70" s="75">
        <f>E71</f>
        <v>926</v>
      </c>
    </row>
    <row r="71" spans="1:5" ht="30.75">
      <c r="A71" s="44" t="s">
        <v>216</v>
      </c>
      <c r="B71" s="45" t="s">
        <v>207</v>
      </c>
      <c r="C71" s="45"/>
      <c r="D71" s="74">
        <f>D72</f>
        <v>926</v>
      </c>
      <c r="E71" s="74">
        <f>E72</f>
        <v>926</v>
      </c>
    </row>
    <row r="72" spans="1:5" ht="30.75">
      <c r="A72" s="44" t="s">
        <v>109</v>
      </c>
      <c r="B72" s="45" t="s">
        <v>207</v>
      </c>
      <c r="C72" s="45" t="s">
        <v>110</v>
      </c>
      <c r="D72" s="47">
        <v>926</v>
      </c>
      <c r="E72" s="47">
        <v>926</v>
      </c>
    </row>
    <row r="73" spans="1:5" ht="15.75">
      <c r="A73" s="87" t="s">
        <v>121</v>
      </c>
      <c r="B73" s="50" t="s">
        <v>170</v>
      </c>
      <c r="C73" s="50"/>
      <c r="D73" s="75">
        <f>D74+D76</f>
        <v>71300.3</v>
      </c>
      <c r="E73" s="75">
        <f>E74+E76</f>
        <v>71300.3</v>
      </c>
    </row>
    <row r="74" spans="1:5" ht="15">
      <c r="A74" s="44" t="s">
        <v>122</v>
      </c>
      <c r="B74" s="45" t="s">
        <v>169</v>
      </c>
      <c r="C74" s="45"/>
      <c r="D74" s="74">
        <f>D75</f>
        <v>50</v>
      </c>
      <c r="E74" s="74">
        <f>E75</f>
        <v>50</v>
      </c>
    </row>
    <row r="75" spans="1:5" ht="15">
      <c r="A75" s="44" t="s">
        <v>111</v>
      </c>
      <c r="B75" s="45" t="s">
        <v>169</v>
      </c>
      <c r="C75" s="45" t="s">
        <v>112</v>
      </c>
      <c r="D75" s="47">
        <v>50</v>
      </c>
      <c r="E75" s="47">
        <v>50</v>
      </c>
    </row>
    <row r="76" spans="1:5" ht="15">
      <c r="A76" s="44" t="s">
        <v>148</v>
      </c>
      <c r="B76" s="45" t="s">
        <v>193</v>
      </c>
      <c r="C76" s="45"/>
      <c r="D76" s="74">
        <f>D77</f>
        <v>71250.3</v>
      </c>
      <c r="E76" s="74">
        <f>E77</f>
        <v>71250.3</v>
      </c>
    </row>
    <row r="77" spans="1:5" ht="15">
      <c r="A77" s="44" t="s">
        <v>149</v>
      </c>
      <c r="B77" s="45" t="s">
        <v>193</v>
      </c>
      <c r="C77" s="45" t="s">
        <v>150</v>
      </c>
      <c r="D77" s="47">
        <v>71250.3</v>
      </c>
      <c r="E77" s="47">
        <v>71250.3</v>
      </c>
    </row>
    <row r="78" spans="1:5" s="59" customFormat="1" ht="15">
      <c r="A78" s="79" t="s">
        <v>151</v>
      </c>
      <c r="B78" s="66">
        <v>9999999999</v>
      </c>
      <c r="C78" s="66"/>
      <c r="D78" s="75">
        <f>D79</f>
        <v>3998</v>
      </c>
      <c r="E78" s="75">
        <f>E79</f>
        <v>4065</v>
      </c>
    </row>
    <row r="79" spans="1:5" ht="15">
      <c r="A79" s="81" t="s">
        <v>196</v>
      </c>
      <c r="B79" s="56">
        <v>9999999999</v>
      </c>
      <c r="C79" s="56">
        <v>999</v>
      </c>
      <c r="D79" s="95">
        <v>3998</v>
      </c>
      <c r="E79" s="95">
        <v>4065</v>
      </c>
    </row>
  </sheetData>
  <sheetProtection/>
  <mergeCells count="14">
    <mergeCell ref="A1:E1"/>
    <mergeCell ref="A2:E2"/>
    <mergeCell ref="A3:E3"/>
    <mergeCell ref="A4:E4"/>
    <mergeCell ref="A5:E5"/>
    <mergeCell ref="A6:E6"/>
    <mergeCell ref="A7:E7"/>
    <mergeCell ref="A8:E8"/>
    <mergeCell ref="A9:E9"/>
    <mergeCell ref="A10:E10"/>
    <mergeCell ref="A11:A12"/>
    <mergeCell ref="B11:B12"/>
    <mergeCell ref="C11:C12"/>
    <mergeCell ref="D11:E11"/>
  </mergeCells>
  <printOptions/>
  <pageMargins left="0.8267716535433072" right="0.4330708661417323" top="0.2755905511811024" bottom="0.3937007874015748" header="0.2755905511811024" footer="0.5118110236220472"/>
  <pageSetup fitToHeight="5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="90" zoomScaleNormal="90" zoomScalePageLayoutView="0" workbookViewId="0" topLeftCell="A1">
      <selection activeCell="A2" sqref="A2:E2"/>
    </sheetView>
  </sheetViews>
  <sheetFormatPr defaultColWidth="9.140625" defaultRowHeight="15"/>
  <cols>
    <col min="1" max="1" width="55.7109375" style="38" customWidth="1"/>
    <col min="2" max="2" width="8.7109375" style="78" customWidth="1"/>
    <col min="3" max="3" width="14.7109375" style="36" customWidth="1"/>
    <col min="4" max="4" width="8.28125" style="36" customWidth="1"/>
    <col min="5" max="5" width="11.7109375" style="61" customWidth="1"/>
    <col min="6" max="6" width="9.57421875" style="36" hidden="1" customWidth="1"/>
    <col min="7" max="7" width="0" style="36" hidden="1" customWidth="1"/>
    <col min="8" max="16384" width="9.140625" style="36" customWidth="1"/>
  </cols>
  <sheetData>
    <row r="1" spans="1:5" s="57" customFormat="1" ht="18">
      <c r="A1" s="115" t="s">
        <v>275</v>
      </c>
      <c r="B1" s="115"/>
      <c r="C1" s="115"/>
      <c r="D1" s="115"/>
      <c r="E1" s="115"/>
    </row>
    <row r="2" spans="1:5" s="57" customFormat="1" ht="18.75" customHeight="1">
      <c r="A2" s="115" t="s">
        <v>4</v>
      </c>
      <c r="B2" s="115"/>
      <c r="C2" s="115"/>
      <c r="D2" s="115"/>
      <c r="E2" s="115"/>
    </row>
    <row r="3" spans="1:5" s="57" customFormat="1" ht="18.75" customHeight="1">
      <c r="A3" s="115" t="s">
        <v>5</v>
      </c>
      <c r="B3" s="115"/>
      <c r="C3" s="115"/>
      <c r="D3" s="115"/>
      <c r="E3" s="115"/>
    </row>
    <row r="4" spans="1:5" s="57" customFormat="1" ht="18">
      <c r="A4" s="115" t="s">
        <v>234</v>
      </c>
      <c r="B4" s="115"/>
      <c r="C4" s="115"/>
      <c r="D4" s="115"/>
      <c r="E4" s="115"/>
    </row>
    <row r="5" spans="1:5" s="57" customFormat="1" ht="18.75" customHeight="1">
      <c r="A5" s="115" t="s">
        <v>6</v>
      </c>
      <c r="B5" s="115"/>
      <c r="C5" s="115"/>
      <c r="D5" s="115"/>
      <c r="E5" s="115"/>
    </row>
    <row r="6" spans="1:5" s="57" customFormat="1" ht="18.75" customHeight="1">
      <c r="A6" s="115" t="s">
        <v>5</v>
      </c>
      <c r="B6" s="115"/>
      <c r="C6" s="115"/>
      <c r="D6" s="115"/>
      <c r="E6" s="115"/>
    </row>
    <row r="7" spans="1:5" s="57" customFormat="1" ht="18.75" customHeight="1">
      <c r="A7" s="115" t="s">
        <v>230</v>
      </c>
      <c r="B7" s="115"/>
      <c r="C7" s="115"/>
      <c r="D7" s="115"/>
      <c r="E7" s="115"/>
    </row>
    <row r="8" spans="1:5" ht="17.25">
      <c r="A8" s="116"/>
      <c r="B8" s="116"/>
      <c r="C8" s="116"/>
      <c r="D8" s="116"/>
      <c r="E8" s="116"/>
    </row>
    <row r="9" spans="1:6" ht="54.75" customHeight="1">
      <c r="A9" s="117" t="s">
        <v>243</v>
      </c>
      <c r="B9" s="117"/>
      <c r="C9" s="117"/>
      <c r="D9" s="117"/>
      <c r="E9" s="117"/>
      <c r="F9" s="37"/>
    </row>
    <row r="10" spans="1:5" s="38" customFormat="1" ht="15">
      <c r="A10" s="118"/>
      <c r="B10" s="118"/>
      <c r="C10" s="118"/>
      <c r="D10" s="118"/>
      <c r="E10" s="118"/>
    </row>
    <row r="11" spans="1:6" s="38" customFormat="1" ht="15">
      <c r="A11" s="119" t="s">
        <v>94</v>
      </c>
      <c r="B11" s="119" t="s">
        <v>154</v>
      </c>
      <c r="C11" s="119" t="s">
        <v>96</v>
      </c>
      <c r="D11" s="119" t="s">
        <v>97</v>
      </c>
      <c r="E11" s="119" t="s">
        <v>160</v>
      </c>
      <c r="F11" s="41">
        <v>141308.2</v>
      </c>
    </row>
    <row r="12" spans="1:5" s="38" customFormat="1" ht="33" customHeight="1">
      <c r="A12" s="120"/>
      <c r="B12" s="120"/>
      <c r="C12" s="120"/>
      <c r="D12" s="120"/>
      <c r="E12" s="120"/>
    </row>
    <row r="13" spans="1:5" s="38" customFormat="1" ht="15">
      <c r="A13" s="39">
        <v>1</v>
      </c>
      <c r="B13" s="53">
        <v>2</v>
      </c>
      <c r="C13" s="39">
        <v>2</v>
      </c>
      <c r="D13" s="39">
        <v>3</v>
      </c>
      <c r="E13" s="53">
        <v>4</v>
      </c>
    </row>
    <row r="14" spans="1:6" s="38" customFormat="1" ht="15">
      <c r="A14" s="40" t="s">
        <v>99</v>
      </c>
      <c r="B14" s="53"/>
      <c r="C14" s="84"/>
      <c r="D14" s="84"/>
      <c r="E14" s="54">
        <f>E15+E20</f>
        <v>157460.90000000002</v>
      </c>
      <c r="F14" s="41"/>
    </row>
    <row r="15" spans="1:6" s="38" customFormat="1" ht="46.5">
      <c r="A15" s="40" t="s">
        <v>161</v>
      </c>
      <c r="B15" s="55">
        <v>730</v>
      </c>
      <c r="C15" s="84"/>
      <c r="D15" s="84"/>
      <c r="E15" s="54">
        <f>E16</f>
        <v>628.7</v>
      </c>
      <c r="F15" s="41"/>
    </row>
    <row r="16" spans="1:6" s="58" customFormat="1" ht="81">
      <c r="A16" s="87" t="s">
        <v>108</v>
      </c>
      <c r="B16" s="55">
        <v>730</v>
      </c>
      <c r="C16" s="50" t="s">
        <v>220</v>
      </c>
      <c r="D16" s="50"/>
      <c r="E16" s="75">
        <f>E17</f>
        <v>628.7</v>
      </c>
      <c r="F16" s="36"/>
    </row>
    <row r="17" spans="1:6" s="38" customFormat="1" ht="30.75">
      <c r="A17" s="44" t="s">
        <v>103</v>
      </c>
      <c r="B17" s="53">
        <v>730</v>
      </c>
      <c r="C17" s="45" t="s">
        <v>221</v>
      </c>
      <c r="D17" s="45"/>
      <c r="E17" s="74">
        <f>E18+E19</f>
        <v>628.7</v>
      </c>
      <c r="F17" s="36"/>
    </row>
    <row r="18" spans="1:6" s="38" customFormat="1" ht="78">
      <c r="A18" s="44" t="s">
        <v>104</v>
      </c>
      <c r="B18" s="53">
        <v>730</v>
      </c>
      <c r="C18" s="45" t="s">
        <v>221</v>
      </c>
      <c r="D18" s="45" t="s">
        <v>105</v>
      </c>
      <c r="E18" s="47">
        <v>502.3</v>
      </c>
      <c r="F18" s="36"/>
    </row>
    <row r="19" spans="1:6" s="38" customFormat="1" ht="30.75">
      <c r="A19" s="44" t="s">
        <v>109</v>
      </c>
      <c r="B19" s="53">
        <v>730</v>
      </c>
      <c r="C19" s="45" t="s">
        <v>221</v>
      </c>
      <c r="D19" s="45" t="s">
        <v>110</v>
      </c>
      <c r="E19" s="47">
        <v>126.4</v>
      </c>
      <c r="F19" s="36"/>
    </row>
    <row r="20" spans="1:5" s="58" customFormat="1" ht="46.5">
      <c r="A20" s="49" t="s">
        <v>153</v>
      </c>
      <c r="B20" s="53">
        <v>791</v>
      </c>
      <c r="C20" s="50"/>
      <c r="D20" s="50"/>
      <c r="E20" s="75">
        <f>E21+E24+E27+E35+E38+E41+E46+E62+E67+E70+E73</f>
        <v>156832.2</v>
      </c>
    </row>
    <row r="21" spans="1:5" s="38" customFormat="1" ht="64.5">
      <c r="A21" s="87" t="s">
        <v>272</v>
      </c>
      <c r="B21" s="55">
        <v>791</v>
      </c>
      <c r="C21" s="50" t="s">
        <v>271</v>
      </c>
      <c r="D21" s="50"/>
      <c r="E21" s="75">
        <f>E22</f>
        <v>2500</v>
      </c>
    </row>
    <row r="22" spans="1:5" s="58" customFormat="1" ht="30.75">
      <c r="A22" s="44" t="s">
        <v>268</v>
      </c>
      <c r="B22" s="53">
        <v>791</v>
      </c>
      <c r="C22" s="45" t="s">
        <v>267</v>
      </c>
      <c r="D22" s="45"/>
      <c r="E22" s="74">
        <f>E23</f>
        <v>2500</v>
      </c>
    </row>
    <row r="23" spans="1:6" s="38" customFormat="1" ht="30.75">
      <c r="A23" s="44" t="s">
        <v>109</v>
      </c>
      <c r="B23" s="53">
        <v>791</v>
      </c>
      <c r="C23" s="45" t="s">
        <v>267</v>
      </c>
      <c r="D23" s="45" t="s">
        <v>110</v>
      </c>
      <c r="E23" s="47">
        <v>2500</v>
      </c>
      <c r="F23" s="59"/>
    </row>
    <row r="24" spans="1:6" s="38" customFormat="1" ht="64.5">
      <c r="A24" s="87" t="s">
        <v>217</v>
      </c>
      <c r="B24" s="55">
        <v>791</v>
      </c>
      <c r="C24" s="50" t="s">
        <v>200</v>
      </c>
      <c r="D24" s="50"/>
      <c r="E24" s="75">
        <f>E25</f>
        <v>206.6</v>
      </c>
      <c r="F24" s="59"/>
    </row>
    <row r="25" spans="1:6" s="38" customFormat="1" ht="15">
      <c r="A25" s="44" t="s">
        <v>148</v>
      </c>
      <c r="B25" s="53">
        <v>791</v>
      </c>
      <c r="C25" s="45" t="s">
        <v>201</v>
      </c>
      <c r="D25" s="45"/>
      <c r="E25" s="74">
        <f>E26</f>
        <v>206.6</v>
      </c>
      <c r="F25" s="59"/>
    </row>
    <row r="26" spans="1:6" s="38" customFormat="1" ht="15">
      <c r="A26" s="44" t="s">
        <v>149</v>
      </c>
      <c r="B26" s="53">
        <v>791</v>
      </c>
      <c r="C26" s="45" t="s">
        <v>201</v>
      </c>
      <c r="D26" s="45" t="s">
        <v>150</v>
      </c>
      <c r="E26" s="47">
        <v>206.6</v>
      </c>
      <c r="F26" s="36"/>
    </row>
    <row r="27" spans="1:6" ht="64.5">
      <c r="A27" s="87" t="s">
        <v>115</v>
      </c>
      <c r="B27" s="55">
        <v>791</v>
      </c>
      <c r="C27" s="50" t="s">
        <v>171</v>
      </c>
      <c r="D27" s="50"/>
      <c r="E27" s="75">
        <f>E28+E33</f>
        <v>12359.7</v>
      </c>
      <c r="F27" s="59"/>
    </row>
    <row r="28" spans="1:5" s="64" customFormat="1" ht="30.75">
      <c r="A28" s="44" t="s">
        <v>103</v>
      </c>
      <c r="B28" s="53">
        <v>791</v>
      </c>
      <c r="C28" s="45" t="s">
        <v>167</v>
      </c>
      <c r="D28" s="45"/>
      <c r="E28" s="74">
        <f>E29+E30+E31+E32</f>
        <v>11688.800000000001</v>
      </c>
    </row>
    <row r="29" spans="1:6" s="59" customFormat="1" ht="78">
      <c r="A29" s="44" t="s">
        <v>104</v>
      </c>
      <c r="B29" s="53">
        <v>791</v>
      </c>
      <c r="C29" s="45" t="s">
        <v>167</v>
      </c>
      <c r="D29" s="45" t="s">
        <v>105</v>
      </c>
      <c r="E29" s="47">
        <v>8225.1</v>
      </c>
      <c r="F29" s="36"/>
    </row>
    <row r="30" spans="1:5" ht="30.75">
      <c r="A30" s="44" t="s">
        <v>109</v>
      </c>
      <c r="B30" s="53">
        <v>791</v>
      </c>
      <c r="C30" s="45" t="s">
        <v>167</v>
      </c>
      <c r="D30" s="45" t="s">
        <v>110</v>
      </c>
      <c r="E30" s="47">
        <v>3448.6</v>
      </c>
    </row>
    <row r="31" spans="1:5" ht="15">
      <c r="A31" s="44" t="s">
        <v>116</v>
      </c>
      <c r="B31" s="53">
        <v>791</v>
      </c>
      <c r="C31" s="45" t="s">
        <v>167</v>
      </c>
      <c r="D31" s="45" t="s">
        <v>117</v>
      </c>
      <c r="E31" s="74"/>
    </row>
    <row r="32" spans="1:6" ht="15">
      <c r="A32" s="44" t="s">
        <v>111</v>
      </c>
      <c r="B32" s="53">
        <v>791</v>
      </c>
      <c r="C32" s="45" t="s">
        <v>167</v>
      </c>
      <c r="D32" s="45" t="s">
        <v>112</v>
      </c>
      <c r="E32" s="47">
        <v>15.1</v>
      </c>
      <c r="F32" s="59"/>
    </row>
    <row r="33" spans="1:5" ht="46.5">
      <c r="A33" s="44" t="s">
        <v>118</v>
      </c>
      <c r="B33" s="53">
        <v>791</v>
      </c>
      <c r="C33" s="45" t="s">
        <v>168</v>
      </c>
      <c r="D33" s="45"/>
      <c r="E33" s="74">
        <f>E34</f>
        <v>670.9</v>
      </c>
    </row>
    <row r="34" spans="1:6" ht="78">
      <c r="A34" s="44" t="s">
        <v>104</v>
      </c>
      <c r="B34" s="53">
        <v>791</v>
      </c>
      <c r="C34" s="45" t="s">
        <v>168</v>
      </c>
      <c r="D34" s="45" t="s">
        <v>105</v>
      </c>
      <c r="E34" s="47">
        <v>670.9</v>
      </c>
      <c r="F34" s="36" t="s">
        <v>155</v>
      </c>
    </row>
    <row r="35" spans="1:6" ht="64.5">
      <c r="A35" s="87" t="s">
        <v>131</v>
      </c>
      <c r="B35" s="55">
        <v>791</v>
      </c>
      <c r="C35" s="50" t="s">
        <v>183</v>
      </c>
      <c r="D35" s="50"/>
      <c r="E35" s="75">
        <f>E36</f>
        <v>1000</v>
      </c>
      <c r="F35" s="59"/>
    </row>
    <row r="36" spans="1:6" s="59" customFormat="1" ht="30.75">
      <c r="A36" s="44" t="s">
        <v>133</v>
      </c>
      <c r="B36" s="53">
        <v>791</v>
      </c>
      <c r="C36" s="45" t="s">
        <v>182</v>
      </c>
      <c r="D36" s="45"/>
      <c r="E36" s="74">
        <f>E37</f>
        <v>1000</v>
      </c>
      <c r="F36" s="36"/>
    </row>
    <row r="37" spans="1:5" ht="15">
      <c r="A37" s="44" t="s">
        <v>111</v>
      </c>
      <c r="B37" s="53">
        <v>791</v>
      </c>
      <c r="C37" s="45" t="s">
        <v>182</v>
      </c>
      <c r="D37" s="45" t="s">
        <v>112</v>
      </c>
      <c r="E37" s="47">
        <v>1000</v>
      </c>
    </row>
    <row r="38" spans="1:5" ht="64.5">
      <c r="A38" s="87" t="s">
        <v>260</v>
      </c>
      <c r="B38" s="55">
        <v>791</v>
      </c>
      <c r="C38" s="50" t="s">
        <v>259</v>
      </c>
      <c r="D38" s="50"/>
      <c r="E38" s="75">
        <f>E39</f>
        <v>2000</v>
      </c>
    </row>
    <row r="39" spans="1:5" ht="15">
      <c r="A39" s="44" t="s">
        <v>148</v>
      </c>
      <c r="B39" s="53">
        <v>791</v>
      </c>
      <c r="C39" s="45" t="s">
        <v>258</v>
      </c>
      <c r="D39" s="45"/>
      <c r="E39" s="74">
        <f>E40</f>
        <v>2000</v>
      </c>
    </row>
    <row r="40" spans="1:5" ht="15">
      <c r="A40" s="44" t="s">
        <v>149</v>
      </c>
      <c r="B40" s="53">
        <v>791</v>
      </c>
      <c r="C40" s="45" t="s">
        <v>258</v>
      </c>
      <c r="D40" s="45" t="s">
        <v>150</v>
      </c>
      <c r="E40" s="47">
        <v>2000</v>
      </c>
    </row>
    <row r="41" spans="1:6" ht="84">
      <c r="A41" s="88" t="s">
        <v>174</v>
      </c>
      <c r="B41" s="55">
        <v>791</v>
      </c>
      <c r="C41" s="50" t="s">
        <v>173</v>
      </c>
      <c r="D41" s="50"/>
      <c r="E41" s="75">
        <f>E42+E44</f>
        <v>1440.2</v>
      </c>
      <c r="F41" s="59"/>
    </row>
    <row r="42" spans="1:6" s="59" customFormat="1" ht="50.25">
      <c r="A42" s="76" t="s">
        <v>125</v>
      </c>
      <c r="B42" s="53">
        <v>791</v>
      </c>
      <c r="C42" s="45" t="s">
        <v>172</v>
      </c>
      <c r="D42" s="45"/>
      <c r="E42" s="74">
        <f>E43</f>
        <v>300</v>
      </c>
      <c r="F42" s="36"/>
    </row>
    <row r="43" spans="1:5" ht="33">
      <c r="A43" s="76" t="s">
        <v>109</v>
      </c>
      <c r="B43" s="53">
        <v>791</v>
      </c>
      <c r="C43" s="45" t="s">
        <v>172</v>
      </c>
      <c r="D43" s="45" t="s">
        <v>110</v>
      </c>
      <c r="E43" s="47">
        <v>300</v>
      </c>
    </row>
    <row r="44" spans="1:6" ht="15">
      <c r="A44" s="44" t="s">
        <v>176</v>
      </c>
      <c r="B44" s="53">
        <v>791</v>
      </c>
      <c r="C44" s="45" t="s">
        <v>175</v>
      </c>
      <c r="D44" s="45"/>
      <c r="E44" s="74">
        <f>E45</f>
        <v>1140.2</v>
      </c>
      <c r="F44" s="59"/>
    </row>
    <row r="45" spans="1:5" ht="30.75">
      <c r="A45" s="44" t="s">
        <v>109</v>
      </c>
      <c r="B45" s="53">
        <v>791</v>
      </c>
      <c r="C45" s="45" t="s">
        <v>175</v>
      </c>
      <c r="D45" s="45" t="s">
        <v>110</v>
      </c>
      <c r="E45" s="47">
        <v>1140.2</v>
      </c>
    </row>
    <row r="46" spans="1:6" ht="81">
      <c r="A46" s="87" t="s">
        <v>138</v>
      </c>
      <c r="B46" s="55">
        <v>791</v>
      </c>
      <c r="C46" s="50" t="s">
        <v>187</v>
      </c>
      <c r="D46" s="50"/>
      <c r="E46" s="75">
        <f>E47+E50+E52+E55+E57+E59</f>
        <v>35753.799999999996</v>
      </c>
      <c r="F46" s="36" t="s">
        <v>165</v>
      </c>
    </row>
    <row r="47" spans="1:6" ht="15">
      <c r="A47" s="43" t="s">
        <v>185</v>
      </c>
      <c r="B47" s="53">
        <v>791</v>
      </c>
      <c r="C47" s="52" t="s">
        <v>184</v>
      </c>
      <c r="D47" s="52"/>
      <c r="E47" s="74">
        <f>SUM(E48:E49)</f>
        <v>300</v>
      </c>
      <c r="F47" s="59"/>
    </row>
    <row r="48" spans="1:6" s="59" customFormat="1" ht="30.75">
      <c r="A48" s="44" t="s">
        <v>109</v>
      </c>
      <c r="B48" s="53">
        <v>791</v>
      </c>
      <c r="C48" s="52" t="s">
        <v>184</v>
      </c>
      <c r="D48" s="52" t="s">
        <v>110</v>
      </c>
      <c r="E48" s="47"/>
      <c r="F48" s="36"/>
    </row>
    <row r="49" spans="1:6" ht="15">
      <c r="A49" s="44" t="s">
        <v>111</v>
      </c>
      <c r="B49" s="53">
        <v>791</v>
      </c>
      <c r="C49" s="52" t="s">
        <v>184</v>
      </c>
      <c r="D49" s="52" t="s">
        <v>112</v>
      </c>
      <c r="E49" s="47">
        <v>300</v>
      </c>
      <c r="F49" s="36" t="s">
        <v>157</v>
      </c>
    </row>
    <row r="50" spans="1:5" ht="46.5">
      <c r="A50" s="44" t="s">
        <v>156</v>
      </c>
      <c r="B50" s="53">
        <v>791</v>
      </c>
      <c r="C50" s="52" t="s">
        <v>186</v>
      </c>
      <c r="D50" s="52"/>
      <c r="E50" s="74">
        <f>E51</f>
        <v>989.8</v>
      </c>
    </row>
    <row r="51" spans="1:6" s="59" customFormat="1" ht="30.75">
      <c r="A51" s="44" t="s">
        <v>109</v>
      </c>
      <c r="B51" s="53">
        <v>791</v>
      </c>
      <c r="C51" s="52" t="s">
        <v>186</v>
      </c>
      <c r="D51" s="52" t="s">
        <v>110</v>
      </c>
      <c r="E51" s="47">
        <v>989.8</v>
      </c>
      <c r="F51" s="36" t="s">
        <v>141</v>
      </c>
    </row>
    <row r="52" spans="1:6" ht="15">
      <c r="A52" s="44" t="s">
        <v>189</v>
      </c>
      <c r="B52" s="53">
        <v>791</v>
      </c>
      <c r="C52" s="52" t="s">
        <v>188</v>
      </c>
      <c r="D52" s="52"/>
      <c r="E52" s="74">
        <f>SUM(E53:E54)</f>
        <v>0</v>
      </c>
      <c r="F52" s="36" t="s">
        <v>162</v>
      </c>
    </row>
    <row r="53" spans="1:6" ht="30.75">
      <c r="A53" s="44" t="s">
        <v>109</v>
      </c>
      <c r="B53" s="53">
        <v>791</v>
      </c>
      <c r="C53" s="52" t="s">
        <v>188</v>
      </c>
      <c r="D53" s="52" t="s">
        <v>110</v>
      </c>
      <c r="E53" s="47"/>
      <c r="F53" s="36" t="s">
        <v>164</v>
      </c>
    </row>
    <row r="54" spans="1:6" s="59" customFormat="1" ht="15">
      <c r="A54" s="44" t="s">
        <v>111</v>
      </c>
      <c r="B54" s="53">
        <v>791</v>
      </c>
      <c r="C54" s="52" t="s">
        <v>188</v>
      </c>
      <c r="D54" s="45" t="s">
        <v>112</v>
      </c>
      <c r="E54" s="47"/>
      <c r="F54" s="36"/>
    </row>
    <row r="55" spans="1:5" ht="30.75">
      <c r="A55" s="44" t="s">
        <v>144</v>
      </c>
      <c r="B55" s="53">
        <v>791</v>
      </c>
      <c r="C55" s="45" t="s">
        <v>190</v>
      </c>
      <c r="D55" s="45"/>
      <c r="E55" s="74">
        <f>E56</f>
        <v>26831.7</v>
      </c>
    </row>
    <row r="56" spans="1:6" ht="30.75">
      <c r="A56" s="44" t="s">
        <v>109</v>
      </c>
      <c r="B56" s="53">
        <v>791</v>
      </c>
      <c r="C56" s="45" t="s">
        <v>190</v>
      </c>
      <c r="D56" s="45" t="s">
        <v>110</v>
      </c>
      <c r="E56" s="47">
        <v>26831.7</v>
      </c>
      <c r="F56" s="59"/>
    </row>
    <row r="57" spans="1:5" s="59" customFormat="1" ht="46.5">
      <c r="A57" s="44" t="s">
        <v>192</v>
      </c>
      <c r="B57" s="53">
        <v>791</v>
      </c>
      <c r="C57" s="45" t="s">
        <v>191</v>
      </c>
      <c r="D57" s="45"/>
      <c r="E57" s="74">
        <f>E58</f>
        <v>5536.2</v>
      </c>
    </row>
    <row r="58" spans="1:6" ht="30.75">
      <c r="A58" s="44" t="s">
        <v>159</v>
      </c>
      <c r="B58" s="53">
        <v>791</v>
      </c>
      <c r="C58" s="45" t="s">
        <v>191</v>
      </c>
      <c r="D58" s="45" t="s">
        <v>158</v>
      </c>
      <c r="E58" s="47">
        <v>5536.2</v>
      </c>
      <c r="F58" s="36" t="s">
        <v>145</v>
      </c>
    </row>
    <row r="59" spans="1:5" ht="15">
      <c r="A59" s="44" t="s">
        <v>202</v>
      </c>
      <c r="B59" s="53">
        <v>791</v>
      </c>
      <c r="C59" s="45" t="s">
        <v>199</v>
      </c>
      <c r="D59" s="45"/>
      <c r="E59" s="74">
        <f>SUM(E60:E61)</f>
        <v>2096.1</v>
      </c>
    </row>
    <row r="60" spans="1:5" s="59" customFormat="1" ht="78">
      <c r="A60" s="44" t="s">
        <v>104</v>
      </c>
      <c r="B60" s="53">
        <v>791</v>
      </c>
      <c r="C60" s="45" t="s">
        <v>199</v>
      </c>
      <c r="D60" s="45" t="s">
        <v>105</v>
      </c>
      <c r="E60" s="47">
        <v>482.3</v>
      </c>
    </row>
    <row r="61" spans="1:5" ht="30.75">
      <c r="A61" s="44" t="s">
        <v>109</v>
      </c>
      <c r="B61" s="53">
        <v>791</v>
      </c>
      <c r="C61" s="45" t="s">
        <v>199</v>
      </c>
      <c r="D61" s="45" t="s">
        <v>110</v>
      </c>
      <c r="E61" s="47">
        <v>1613.8</v>
      </c>
    </row>
    <row r="62" spans="1:5" ht="64.5">
      <c r="A62" s="87" t="s">
        <v>130</v>
      </c>
      <c r="B62" s="55">
        <v>791</v>
      </c>
      <c r="C62" s="50" t="s">
        <v>181</v>
      </c>
      <c r="D62" s="50"/>
      <c r="E62" s="75">
        <f>E63+E65</f>
        <v>26345.6</v>
      </c>
    </row>
    <row r="63" spans="1:5" ht="15">
      <c r="A63" s="44" t="s">
        <v>128</v>
      </c>
      <c r="B63" s="53">
        <v>791</v>
      </c>
      <c r="C63" s="45" t="s">
        <v>180</v>
      </c>
      <c r="D63" s="45"/>
      <c r="E63" s="74">
        <f>E64</f>
        <v>25545.6</v>
      </c>
    </row>
    <row r="64" spans="1:5" ht="30.75">
      <c r="A64" s="44" t="s">
        <v>109</v>
      </c>
      <c r="B64" s="53">
        <v>791</v>
      </c>
      <c r="C64" s="45" t="s">
        <v>180</v>
      </c>
      <c r="D64" s="45" t="s">
        <v>110</v>
      </c>
      <c r="E64" s="47">
        <v>25545.6</v>
      </c>
    </row>
    <row r="65" spans="1:5" ht="46.5">
      <c r="A65" s="44" t="s">
        <v>257</v>
      </c>
      <c r="B65" s="53">
        <v>791</v>
      </c>
      <c r="C65" s="45" t="s">
        <v>256</v>
      </c>
      <c r="D65" s="45"/>
      <c r="E65" s="74">
        <f>E66</f>
        <v>800</v>
      </c>
    </row>
    <row r="66" spans="1:5" ht="30.75">
      <c r="A66" s="44" t="s">
        <v>109</v>
      </c>
      <c r="B66" s="53">
        <v>791</v>
      </c>
      <c r="C66" s="45" t="s">
        <v>256</v>
      </c>
      <c r="D66" s="45" t="s">
        <v>110</v>
      </c>
      <c r="E66" s="47">
        <v>800</v>
      </c>
    </row>
    <row r="67" spans="1:5" ht="81">
      <c r="A67" s="87" t="s">
        <v>273</v>
      </c>
      <c r="B67" s="55">
        <v>791</v>
      </c>
      <c r="C67" s="50" t="s">
        <v>262</v>
      </c>
      <c r="D67" s="50"/>
      <c r="E67" s="75">
        <f>E68</f>
        <v>3000</v>
      </c>
    </row>
    <row r="68" spans="1:5" ht="62.25">
      <c r="A68" s="44" t="s">
        <v>264</v>
      </c>
      <c r="B68" s="53">
        <v>791</v>
      </c>
      <c r="C68" s="45" t="s">
        <v>263</v>
      </c>
      <c r="D68" s="45"/>
      <c r="E68" s="74">
        <f>E69</f>
        <v>3000</v>
      </c>
    </row>
    <row r="69" spans="1:5" ht="30.75">
      <c r="A69" s="44" t="s">
        <v>109</v>
      </c>
      <c r="B69" s="53">
        <v>791</v>
      </c>
      <c r="C69" s="45" t="s">
        <v>263</v>
      </c>
      <c r="D69" s="45" t="s">
        <v>110</v>
      </c>
      <c r="E69" s="47">
        <v>3000</v>
      </c>
    </row>
    <row r="70" spans="1:5" ht="81">
      <c r="A70" s="87" t="s">
        <v>218</v>
      </c>
      <c r="B70" s="55">
        <v>791</v>
      </c>
      <c r="C70" s="50" t="s">
        <v>222</v>
      </c>
      <c r="D70" s="50"/>
      <c r="E70" s="75">
        <f>E71</f>
        <v>926</v>
      </c>
    </row>
    <row r="71" spans="1:5" ht="30.75">
      <c r="A71" s="44" t="s">
        <v>216</v>
      </c>
      <c r="B71" s="53">
        <v>791</v>
      </c>
      <c r="C71" s="45" t="s">
        <v>207</v>
      </c>
      <c r="D71" s="45"/>
      <c r="E71" s="74">
        <f>E72</f>
        <v>926</v>
      </c>
    </row>
    <row r="72" spans="1:5" ht="30.75">
      <c r="A72" s="44" t="s">
        <v>109</v>
      </c>
      <c r="B72" s="53">
        <v>791</v>
      </c>
      <c r="C72" s="45" t="s">
        <v>207</v>
      </c>
      <c r="D72" s="45" t="s">
        <v>110</v>
      </c>
      <c r="E72" s="47">
        <v>926</v>
      </c>
    </row>
    <row r="73" spans="1:5" ht="15.75">
      <c r="A73" s="87" t="s">
        <v>121</v>
      </c>
      <c r="B73" s="55">
        <v>791</v>
      </c>
      <c r="C73" s="50" t="s">
        <v>170</v>
      </c>
      <c r="D73" s="50"/>
      <c r="E73" s="75">
        <f>E74+E76</f>
        <v>71300.3</v>
      </c>
    </row>
    <row r="74" spans="1:5" ht="15">
      <c r="A74" s="44" t="s">
        <v>122</v>
      </c>
      <c r="B74" s="53">
        <v>791</v>
      </c>
      <c r="C74" s="45" t="s">
        <v>169</v>
      </c>
      <c r="D74" s="45"/>
      <c r="E74" s="74">
        <f>E75</f>
        <v>50</v>
      </c>
    </row>
    <row r="75" spans="1:5" ht="15">
      <c r="A75" s="44" t="s">
        <v>111</v>
      </c>
      <c r="B75" s="53">
        <v>791</v>
      </c>
      <c r="C75" s="45" t="s">
        <v>169</v>
      </c>
      <c r="D75" s="45" t="s">
        <v>112</v>
      </c>
      <c r="E75" s="47">
        <v>50</v>
      </c>
    </row>
    <row r="76" spans="1:5" ht="15">
      <c r="A76" s="44" t="s">
        <v>148</v>
      </c>
      <c r="B76" s="53">
        <v>791</v>
      </c>
      <c r="C76" s="45" t="s">
        <v>193</v>
      </c>
      <c r="D76" s="45"/>
      <c r="E76" s="74">
        <f>E77</f>
        <v>71250.3</v>
      </c>
    </row>
    <row r="77" spans="1:5" ht="15">
      <c r="A77" s="44" t="s">
        <v>149</v>
      </c>
      <c r="B77" s="53">
        <v>791</v>
      </c>
      <c r="C77" s="45" t="s">
        <v>193</v>
      </c>
      <c r="D77" s="45" t="s">
        <v>150</v>
      </c>
      <c r="E77" s="47">
        <v>71250.3</v>
      </c>
    </row>
  </sheetData>
  <sheetProtection/>
  <mergeCells count="15">
    <mergeCell ref="A7:E7"/>
    <mergeCell ref="A8:E8"/>
    <mergeCell ref="A9:E9"/>
    <mergeCell ref="A10:E10"/>
    <mergeCell ref="A11:A12"/>
    <mergeCell ref="B11:B12"/>
    <mergeCell ref="C11:C12"/>
    <mergeCell ref="D11:D12"/>
    <mergeCell ref="E11:E12"/>
    <mergeCell ref="A6:E6"/>
    <mergeCell ref="A1:E1"/>
    <mergeCell ref="A2:E2"/>
    <mergeCell ref="A3:E3"/>
    <mergeCell ref="A4:E4"/>
    <mergeCell ref="A5:E5"/>
  </mergeCells>
  <printOptions/>
  <pageMargins left="0.7874015748031497" right="0.2362204724409449" top="0.1968503937007874" bottom="0.1968503937007874" header="0.2755905511811024" footer="0.5118110236220472"/>
  <pageSetup fitToHeight="5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zoomScalePageLayoutView="0" workbookViewId="0" topLeftCell="A1">
      <selection activeCell="E14" sqref="E14"/>
    </sheetView>
  </sheetViews>
  <sheetFormatPr defaultColWidth="55.7109375" defaultRowHeight="15"/>
  <cols>
    <col min="1" max="1" width="55.7109375" style="38" customWidth="1"/>
    <col min="2" max="2" width="7.8515625" style="38" customWidth="1"/>
    <col min="3" max="3" width="15.140625" style="36" customWidth="1"/>
    <col min="4" max="4" width="6.8515625" style="36" customWidth="1"/>
    <col min="5" max="5" width="12.8515625" style="61" customWidth="1"/>
    <col min="6" max="6" width="11.421875" style="61" customWidth="1"/>
    <col min="7" max="255" width="9.140625" style="36" customWidth="1"/>
    <col min="256" max="16384" width="55.7109375" style="36" customWidth="1"/>
  </cols>
  <sheetData>
    <row r="1" spans="1:6" s="35" customFormat="1" ht="18">
      <c r="A1" s="115" t="s">
        <v>223</v>
      </c>
      <c r="B1" s="115"/>
      <c r="C1" s="115"/>
      <c r="D1" s="115"/>
      <c r="E1" s="115"/>
      <c r="F1" s="115"/>
    </row>
    <row r="2" spans="1:6" s="35" customFormat="1" ht="18.75" customHeight="1">
      <c r="A2" s="115" t="s">
        <v>4</v>
      </c>
      <c r="B2" s="115"/>
      <c r="C2" s="115"/>
      <c r="D2" s="115"/>
      <c r="E2" s="115"/>
      <c r="F2" s="115"/>
    </row>
    <row r="3" spans="1:6" s="35" customFormat="1" ht="18.75" customHeight="1">
      <c r="A3" s="115" t="s">
        <v>5</v>
      </c>
      <c r="B3" s="115"/>
      <c r="C3" s="115"/>
      <c r="D3" s="115"/>
      <c r="E3" s="115"/>
      <c r="F3" s="115"/>
    </row>
    <row r="4" spans="1:6" s="35" customFormat="1" ht="18">
      <c r="A4" s="115" t="s">
        <v>234</v>
      </c>
      <c r="B4" s="115"/>
      <c r="C4" s="115"/>
      <c r="D4" s="115"/>
      <c r="E4" s="115"/>
      <c r="F4" s="115"/>
    </row>
    <row r="5" spans="1:6" s="35" customFormat="1" ht="18.75" customHeight="1">
      <c r="A5" s="115" t="s">
        <v>6</v>
      </c>
      <c r="B5" s="115"/>
      <c r="C5" s="115"/>
      <c r="D5" s="115"/>
      <c r="E5" s="115"/>
      <c r="F5" s="115"/>
    </row>
    <row r="6" spans="1:6" s="35" customFormat="1" ht="18.75" customHeight="1">
      <c r="A6" s="115" t="s">
        <v>5</v>
      </c>
      <c r="B6" s="115"/>
      <c r="C6" s="115"/>
      <c r="D6" s="115"/>
      <c r="E6" s="115"/>
      <c r="F6" s="115"/>
    </row>
    <row r="7" spans="1:6" s="35" customFormat="1" ht="18.75" customHeight="1">
      <c r="A7" s="115" t="s">
        <v>230</v>
      </c>
      <c r="B7" s="115"/>
      <c r="C7" s="115"/>
      <c r="D7" s="115"/>
      <c r="E7" s="115"/>
      <c r="F7" s="115"/>
    </row>
    <row r="8" spans="1:5" ht="17.25">
      <c r="A8" s="116"/>
      <c r="B8" s="116"/>
      <c r="C8" s="116"/>
      <c r="D8" s="116"/>
      <c r="E8" s="116"/>
    </row>
    <row r="9" spans="1:6" ht="60.75" customHeight="1">
      <c r="A9" s="117" t="s">
        <v>242</v>
      </c>
      <c r="B9" s="117"/>
      <c r="C9" s="117"/>
      <c r="D9" s="117"/>
      <c r="E9" s="117"/>
      <c r="F9" s="117"/>
    </row>
    <row r="10" spans="1:6" s="38" customFormat="1" ht="15">
      <c r="A10" s="118"/>
      <c r="B10" s="118"/>
      <c r="C10" s="118"/>
      <c r="D10" s="118"/>
      <c r="E10" s="118"/>
      <c r="F10" s="118"/>
    </row>
    <row r="11" spans="1:6" s="38" customFormat="1" ht="15">
      <c r="A11" s="119" t="s">
        <v>94</v>
      </c>
      <c r="B11" s="119" t="s">
        <v>154</v>
      </c>
      <c r="C11" s="119" t="s">
        <v>96</v>
      </c>
      <c r="D11" s="119" t="s">
        <v>97</v>
      </c>
      <c r="E11" s="121" t="s">
        <v>160</v>
      </c>
      <c r="F11" s="121"/>
    </row>
    <row r="12" spans="1:6" s="38" customFormat="1" ht="15">
      <c r="A12" s="120"/>
      <c r="B12" s="120"/>
      <c r="C12" s="120"/>
      <c r="D12" s="120"/>
      <c r="E12" s="55" t="s">
        <v>205</v>
      </c>
      <c r="F12" s="55" t="s">
        <v>240</v>
      </c>
    </row>
    <row r="13" spans="1:6" s="38" customFormat="1" ht="15">
      <c r="A13" s="39">
        <v>1</v>
      </c>
      <c r="B13" s="39">
        <v>2</v>
      </c>
      <c r="C13" s="39">
        <v>3</v>
      </c>
      <c r="D13" s="39">
        <v>4</v>
      </c>
      <c r="E13" s="53">
        <v>5</v>
      </c>
      <c r="F13" s="53">
        <v>6</v>
      </c>
    </row>
    <row r="14" spans="1:6" s="38" customFormat="1" ht="15">
      <c r="A14" s="40" t="s">
        <v>99</v>
      </c>
      <c r="B14" s="53"/>
      <c r="C14" s="84"/>
      <c r="D14" s="84"/>
      <c r="E14" s="54">
        <f>E15+E20</f>
        <v>159924.2</v>
      </c>
      <c r="F14" s="54">
        <f>F15+F20</f>
        <v>162615.6</v>
      </c>
    </row>
    <row r="15" spans="1:6" s="38" customFormat="1" ht="46.5">
      <c r="A15" s="40" t="s">
        <v>161</v>
      </c>
      <c r="B15" s="55">
        <v>730</v>
      </c>
      <c r="C15" s="84"/>
      <c r="D15" s="84"/>
      <c r="E15" s="54">
        <f>E16</f>
        <v>642.3</v>
      </c>
      <c r="F15" s="54">
        <f>F16</f>
        <v>662.1</v>
      </c>
    </row>
    <row r="16" spans="1:6" s="38" customFormat="1" ht="81">
      <c r="A16" s="87" t="s">
        <v>108</v>
      </c>
      <c r="B16" s="55">
        <v>730</v>
      </c>
      <c r="C16" s="50" t="s">
        <v>220</v>
      </c>
      <c r="D16" s="50"/>
      <c r="E16" s="75">
        <f>E17</f>
        <v>642.3</v>
      </c>
      <c r="F16" s="75">
        <f>F17</f>
        <v>662.1</v>
      </c>
    </row>
    <row r="17" spans="1:6" s="38" customFormat="1" ht="30.75">
      <c r="A17" s="44" t="s">
        <v>103</v>
      </c>
      <c r="B17" s="53">
        <v>730</v>
      </c>
      <c r="C17" s="45" t="s">
        <v>221</v>
      </c>
      <c r="D17" s="45"/>
      <c r="E17" s="74">
        <f>E18+E19</f>
        <v>642.3</v>
      </c>
      <c r="F17" s="74">
        <f>F18+F19</f>
        <v>662.1</v>
      </c>
    </row>
    <row r="18" spans="1:6" s="38" customFormat="1" ht="78">
      <c r="A18" s="44" t="s">
        <v>104</v>
      </c>
      <c r="B18" s="53">
        <v>730</v>
      </c>
      <c r="C18" s="45" t="s">
        <v>221</v>
      </c>
      <c r="D18" s="45" t="s">
        <v>105</v>
      </c>
      <c r="E18" s="47">
        <v>515.9</v>
      </c>
      <c r="F18" s="47">
        <v>535.7</v>
      </c>
    </row>
    <row r="19" spans="1:6" s="38" customFormat="1" ht="30.75">
      <c r="A19" s="44" t="s">
        <v>109</v>
      </c>
      <c r="B19" s="53">
        <v>730</v>
      </c>
      <c r="C19" s="45" t="s">
        <v>221</v>
      </c>
      <c r="D19" s="45" t="s">
        <v>110</v>
      </c>
      <c r="E19" s="47">
        <v>126.4</v>
      </c>
      <c r="F19" s="47">
        <v>126.4</v>
      </c>
    </row>
    <row r="20" spans="1:6" s="38" customFormat="1" ht="46.5">
      <c r="A20" s="49" t="s">
        <v>153</v>
      </c>
      <c r="B20" s="53">
        <v>791</v>
      </c>
      <c r="C20" s="50"/>
      <c r="D20" s="50"/>
      <c r="E20" s="75">
        <f>E21+E24+E27+E35+E38+E41+E46+E62+E67+E70+E73+E78</f>
        <v>159281.90000000002</v>
      </c>
      <c r="F20" s="75">
        <f>F21+F24+F27+F35+F38+F41+F46+F62+F67+F70+F73+F78</f>
        <v>161953.5</v>
      </c>
    </row>
    <row r="21" spans="1:6" s="38" customFormat="1" ht="64.5">
      <c r="A21" s="87" t="s">
        <v>272</v>
      </c>
      <c r="B21" s="55">
        <v>791</v>
      </c>
      <c r="C21" s="50" t="s">
        <v>271</v>
      </c>
      <c r="D21" s="50"/>
      <c r="E21" s="75">
        <f>E22</f>
        <v>2500</v>
      </c>
      <c r="F21" s="75">
        <f>F22</f>
        <v>2500</v>
      </c>
    </row>
    <row r="22" spans="1:6" s="58" customFormat="1" ht="30.75">
      <c r="A22" s="44" t="s">
        <v>268</v>
      </c>
      <c r="B22" s="53">
        <v>791</v>
      </c>
      <c r="C22" s="45" t="s">
        <v>267</v>
      </c>
      <c r="D22" s="45"/>
      <c r="E22" s="74">
        <f>E23</f>
        <v>2500</v>
      </c>
      <c r="F22" s="74">
        <f>F23</f>
        <v>2500</v>
      </c>
    </row>
    <row r="23" spans="1:6" s="38" customFormat="1" ht="30.75">
      <c r="A23" s="44" t="s">
        <v>109</v>
      </c>
      <c r="B23" s="53">
        <v>791</v>
      </c>
      <c r="C23" s="45" t="s">
        <v>267</v>
      </c>
      <c r="D23" s="45" t="s">
        <v>110</v>
      </c>
      <c r="E23" s="47">
        <v>2500</v>
      </c>
      <c r="F23" s="47">
        <v>2500</v>
      </c>
    </row>
    <row r="24" spans="1:6" s="38" customFormat="1" ht="64.5">
      <c r="A24" s="87" t="s">
        <v>217</v>
      </c>
      <c r="B24" s="55">
        <v>791</v>
      </c>
      <c r="C24" s="50" t="s">
        <v>200</v>
      </c>
      <c r="D24" s="50"/>
      <c r="E24" s="75">
        <f>E25</f>
        <v>206.6</v>
      </c>
      <c r="F24" s="75">
        <f>F25</f>
        <v>206.6</v>
      </c>
    </row>
    <row r="25" spans="1:6" s="38" customFormat="1" ht="15">
      <c r="A25" s="44" t="s">
        <v>148</v>
      </c>
      <c r="B25" s="53">
        <v>791</v>
      </c>
      <c r="C25" s="45" t="s">
        <v>201</v>
      </c>
      <c r="D25" s="45"/>
      <c r="E25" s="74">
        <f>E26</f>
        <v>206.6</v>
      </c>
      <c r="F25" s="74">
        <f>F26</f>
        <v>206.6</v>
      </c>
    </row>
    <row r="26" spans="1:6" s="38" customFormat="1" ht="15">
      <c r="A26" s="44" t="s">
        <v>149</v>
      </c>
      <c r="B26" s="53">
        <v>791</v>
      </c>
      <c r="C26" s="45" t="s">
        <v>201</v>
      </c>
      <c r="D26" s="45" t="s">
        <v>150</v>
      </c>
      <c r="E26" s="47">
        <v>206.6</v>
      </c>
      <c r="F26" s="47">
        <v>206.6</v>
      </c>
    </row>
    <row r="27" spans="1:6" s="59" customFormat="1" ht="64.5">
      <c r="A27" s="87" t="s">
        <v>115</v>
      </c>
      <c r="B27" s="55">
        <v>791</v>
      </c>
      <c r="C27" s="50" t="s">
        <v>171</v>
      </c>
      <c r="D27" s="50"/>
      <c r="E27" s="75">
        <f>E28+E33</f>
        <v>12632.4</v>
      </c>
      <c r="F27" s="75">
        <f>F28+F33</f>
        <v>13018.2</v>
      </c>
    </row>
    <row r="28" spans="1:6" ht="30.75">
      <c r="A28" s="44" t="s">
        <v>103</v>
      </c>
      <c r="B28" s="53">
        <v>791</v>
      </c>
      <c r="C28" s="45" t="s">
        <v>167</v>
      </c>
      <c r="D28" s="45"/>
      <c r="E28" s="74">
        <f>E29+E30+E31+E32</f>
        <v>11942.6</v>
      </c>
      <c r="F28" s="74">
        <f>F29+F30+F31+F32</f>
        <v>12300.800000000001</v>
      </c>
    </row>
    <row r="29" spans="1:6" ht="78">
      <c r="A29" s="44" t="s">
        <v>104</v>
      </c>
      <c r="B29" s="53">
        <v>791</v>
      </c>
      <c r="C29" s="45" t="s">
        <v>167</v>
      </c>
      <c r="D29" s="45" t="s">
        <v>105</v>
      </c>
      <c r="E29" s="47">
        <v>8458.7</v>
      </c>
      <c r="F29" s="47">
        <v>8794.9</v>
      </c>
    </row>
    <row r="30" spans="1:6" ht="30.75">
      <c r="A30" s="44" t="s">
        <v>109</v>
      </c>
      <c r="B30" s="53">
        <v>791</v>
      </c>
      <c r="C30" s="45" t="s">
        <v>167</v>
      </c>
      <c r="D30" s="45" t="s">
        <v>110</v>
      </c>
      <c r="E30" s="47">
        <v>3468.8</v>
      </c>
      <c r="F30" s="47">
        <v>3490.8</v>
      </c>
    </row>
    <row r="31" spans="1:6" ht="15">
      <c r="A31" s="44" t="s">
        <v>116</v>
      </c>
      <c r="B31" s="53">
        <v>791</v>
      </c>
      <c r="C31" s="45" t="s">
        <v>167</v>
      </c>
      <c r="D31" s="45" t="s">
        <v>117</v>
      </c>
      <c r="E31" s="74"/>
      <c r="F31" s="74"/>
    </row>
    <row r="32" spans="1:6" ht="15">
      <c r="A32" s="44" t="s">
        <v>111</v>
      </c>
      <c r="B32" s="53">
        <v>791</v>
      </c>
      <c r="C32" s="45" t="s">
        <v>167</v>
      </c>
      <c r="D32" s="45" t="s">
        <v>112</v>
      </c>
      <c r="E32" s="47">
        <v>15.1</v>
      </c>
      <c r="F32" s="47">
        <v>15.1</v>
      </c>
    </row>
    <row r="33" spans="1:6" ht="46.5">
      <c r="A33" s="44" t="s">
        <v>118</v>
      </c>
      <c r="B33" s="53">
        <v>791</v>
      </c>
      <c r="C33" s="45" t="s">
        <v>168</v>
      </c>
      <c r="D33" s="45"/>
      <c r="E33" s="74">
        <f>E34</f>
        <v>689.8</v>
      </c>
      <c r="F33" s="74">
        <f>F34</f>
        <v>717.4</v>
      </c>
    </row>
    <row r="34" spans="1:6" ht="78">
      <c r="A34" s="44" t="s">
        <v>104</v>
      </c>
      <c r="B34" s="53">
        <v>791</v>
      </c>
      <c r="C34" s="45" t="s">
        <v>168</v>
      </c>
      <c r="D34" s="45" t="s">
        <v>105</v>
      </c>
      <c r="E34" s="47">
        <v>689.8</v>
      </c>
      <c r="F34" s="47">
        <v>717.4</v>
      </c>
    </row>
    <row r="35" spans="1:6" s="59" customFormat="1" ht="64.5">
      <c r="A35" s="87" t="s">
        <v>131</v>
      </c>
      <c r="B35" s="55">
        <v>791</v>
      </c>
      <c r="C35" s="50" t="s">
        <v>183</v>
      </c>
      <c r="D35" s="50"/>
      <c r="E35" s="75">
        <f>E36</f>
        <v>1000</v>
      </c>
      <c r="F35" s="75">
        <f>F36</f>
        <v>1000</v>
      </c>
    </row>
    <row r="36" spans="1:6" ht="30.75">
      <c r="A36" s="44" t="s">
        <v>133</v>
      </c>
      <c r="B36" s="53">
        <v>791</v>
      </c>
      <c r="C36" s="45" t="s">
        <v>182</v>
      </c>
      <c r="D36" s="45"/>
      <c r="E36" s="74">
        <f>E37</f>
        <v>1000</v>
      </c>
      <c r="F36" s="74">
        <f>F37</f>
        <v>1000</v>
      </c>
    </row>
    <row r="37" spans="1:6" ht="15">
      <c r="A37" s="44" t="s">
        <v>111</v>
      </c>
      <c r="B37" s="53">
        <v>791</v>
      </c>
      <c r="C37" s="45" t="s">
        <v>182</v>
      </c>
      <c r="D37" s="45" t="s">
        <v>112</v>
      </c>
      <c r="E37" s="47">
        <v>1000</v>
      </c>
      <c r="F37" s="47">
        <v>1000</v>
      </c>
    </row>
    <row r="38" spans="1:6" s="59" customFormat="1" ht="64.5">
      <c r="A38" s="87" t="s">
        <v>260</v>
      </c>
      <c r="B38" s="55">
        <v>791</v>
      </c>
      <c r="C38" s="50" t="s">
        <v>259</v>
      </c>
      <c r="D38" s="50"/>
      <c r="E38" s="75">
        <f>E39</f>
        <v>2000</v>
      </c>
      <c r="F38" s="75">
        <f>F39</f>
        <v>2000</v>
      </c>
    </row>
    <row r="39" spans="1:6" ht="15">
      <c r="A39" s="44" t="s">
        <v>148</v>
      </c>
      <c r="B39" s="53">
        <v>791</v>
      </c>
      <c r="C39" s="45" t="s">
        <v>258</v>
      </c>
      <c r="D39" s="45"/>
      <c r="E39" s="74">
        <f>E40</f>
        <v>2000</v>
      </c>
      <c r="F39" s="74">
        <f>F40</f>
        <v>2000</v>
      </c>
    </row>
    <row r="40" spans="1:6" ht="15">
      <c r="A40" s="44" t="s">
        <v>149</v>
      </c>
      <c r="B40" s="53">
        <v>791</v>
      </c>
      <c r="C40" s="45" t="s">
        <v>258</v>
      </c>
      <c r="D40" s="45" t="s">
        <v>150</v>
      </c>
      <c r="E40" s="47">
        <v>2000</v>
      </c>
      <c r="F40" s="47">
        <v>2000</v>
      </c>
    </row>
    <row r="41" spans="1:6" ht="84">
      <c r="A41" s="88" t="s">
        <v>174</v>
      </c>
      <c r="B41" s="55">
        <v>791</v>
      </c>
      <c r="C41" s="50" t="s">
        <v>173</v>
      </c>
      <c r="D41" s="50"/>
      <c r="E41" s="75">
        <f>E42+E44</f>
        <v>1473.5</v>
      </c>
      <c r="F41" s="75">
        <f>F42+F44</f>
        <v>1510</v>
      </c>
    </row>
    <row r="42" spans="1:6" ht="50.25">
      <c r="A42" s="76" t="s">
        <v>125</v>
      </c>
      <c r="B42" s="53">
        <v>791</v>
      </c>
      <c r="C42" s="45" t="s">
        <v>172</v>
      </c>
      <c r="D42" s="45"/>
      <c r="E42" s="74">
        <f>E43</f>
        <v>300</v>
      </c>
      <c r="F42" s="74">
        <f>F43</f>
        <v>300</v>
      </c>
    </row>
    <row r="43" spans="1:6" ht="33">
      <c r="A43" s="76" t="s">
        <v>109</v>
      </c>
      <c r="B43" s="53">
        <v>791</v>
      </c>
      <c r="C43" s="45" t="s">
        <v>172</v>
      </c>
      <c r="D43" s="45" t="s">
        <v>110</v>
      </c>
      <c r="E43" s="47">
        <v>300</v>
      </c>
      <c r="F43" s="47">
        <v>300</v>
      </c>
    </row>
    <row r="44" spans="1:6" s="59" customFormat="1" ht="15">
      <c r="A44" s="44" t="s">
        <v>176</v>
      </c>
      <c r="B44" s="53">
        <v>791</v>
      </c>
      <c r="C44" s="45" t="s">
        <v>175</v>
      </c>
      <c r="D44" s="45"/>
      <c r="E44" s="74">
        <f>E45</f>
        <v>1173.5</v>
      </c>
      <c r="F44" s="74">
        <f>F45</f>
        <v>1210</v>
      </c>
    </row>
    <row r="45" spans="1:6" ht="30.75">
      <c r="A45" s="44" t="s">
        <v>109</v>
      </c>
      <c r="B45" s="53">
        <v>791</v>
      </c>
      <c r="C45" s="45" t="s">
        <v>175</v>
      </c>
      <c r="D45" s="45" t="s">
        <v>110</v>
      </c>
      <c r="E45" s="47">
        <v>1173.5</v>
      </c>
      <c r="F45" s="47">
        <v>1210</v>
      </c>
    </row>
    <row r="46" spans="1:6" ht="81">
      <c r="A46" s="87" t="s">
        <v>138</v>
      </c>
      <c r="B46" s="55">
        <v>791</v>
      </c>
      <c r="C46" s="50" t="s">
        <v>187</v>
      </c>
      <c r="D46" s="50"/>
      <c r="E46" s="75">
        <f>E47+E50+E52+E55+E57+E59</f>
        <v>39463.2</v>
      </c>
      <c r="F46" s="75">
        <f>F47+F50+F52+F55+F57+F59</f>
        <v>40051.6</v>
      </c>
    </row>
    <row r="47" spans="1:6" s="59" customFormat="1" ht="15">
      <c r="A47" s="43" t="s">
        <v>185</v>
      </c>
      <c r="B47" s="53">
        <v>791</v>
      </c>
      <c r="C47" s="52" t="s">
        <v>184</v>
      </c>
      <c r="D47" s="52"/>
      <c r="E47" s="74">
        <f>SUM(E48:E49)</f>
        <v>300</v>
      </c>
      <c r="F47" s="74">
        <f>SUM(F48:F49)</f>
        <v>300</v>
      </c>
    </row>
    <row r="48" spans="1:6" ht="30.75">
      <c r="A48" s="44" t="s">
        <v>109</v>
      </c>
      <c r="B48" s="53">
        <v>791</v>
      </c>
      <c r="C48" s="52" t="s">
        <v>184</v>
      </c>
      <c r="D48" s="52" t="s">
        <v>110</v>
      </c>
      <c r="E48" s="47"/>
      <c r="F48" s="47"/>
    </row>
    <row r="49" spans="1:6" ht="15">
      <c r="A49" s="44" t="s">
        <v>111</v>
      </c>
      <c r="B49" s="53">
        <v>791</v>
      </c>
      <c r="C49" s="52" t="s">
        <v>184</v>
      </c>
      <c r="D49" s="52" t="s">
        <v>112</v>
      </c>
      <c r="E49" s="47">
        <v>300</v>
      </c>
      <c r="F49" s="47">
        <v>300</v>
      </c>
    </row>
    <row r="50" spans="1:6" ht="46.5">
      <c r="A50" s="44" t="s">
        <v>156</v>
      </c>
      <c r="B50" s="53">
        <v>791</v>
      </c>
      <c r="C50" s="52" t="s">
        <v>186</v>
      </c>
      <c r="D50" s="52"/>
      <c r="E50" s="74">
        <f>E51</f>
        <v>989.8</v>
      </c>
      <c r="F50" s="74">
        <f>F51</f>
        <v>989.8</v>
      </c>
    </row>
    <row r="51" spans="1:6" ht="30.75">
      <c r="A51" s="44" t="s">
        <v>109</v>
      </c>
      <c r="B51" s="53">
        <v>791</v>
      </c>
      <c r="C51" s="52" t="s">
        <v>186</v>
      </c>
      <c r="D51" s="52" t="s">
        <v>110</v>
      </c>
      <c r="E51" s="47">
        <v>989.8</v>
      </c>
      <c r="F51" s="47">
        <v>989.8</v>
      </c>
    </row>
    <row r="52" spans="1:6" ht="15">
      <c r="A52" s="44" t="s">
        <v>189</v>
      </c>
      <c r="B52" s="53">
        <v>791</v>
      </c>
      <c r="C52" s="52" t="s">
        <v>188</v>
      </c>
      <c r="D52" s="52"/>
      <c r="E52" s="74">
        <f>SUM(E53:E54)</f>
        <v>0</v>
      </c>
      <c r="F52" s="74">
        <f>SUM(F53:F54)</f>
        <v>0</v>
      </c>
    </row>
    <row r="53" spans="1:6" ht="30.75">
      <c r="A53" s="44" t="s">
        <v>109</v>
      </c>
      <c r="B53" s="53">
        <v>791</v>
      </c>
      <c r="C53" s="52" t="s">
        <v>188</v>
      </c>
      <c r="D53" s="52" t="s">
        <v>110</v>
      </c>
      <c r="E53" s="47"/>
      <c r="F53" s="47"/>
    </row>
    <row r="54" spans="1:6" s="59" customFormat="1" ht="15">
      <c r="A54" s="44" t="s">
        <v>111</v>
      </c>
      <c r="B54" s="53">
        <v>791</v>
      </c>
      <c r="C54" s="52" t="s">
        <v>188</v>
      </c>
      <c r="D54" s="45" t="s">
        <v>112</v>
      </c>
      <c r="E54" s="47"/>
      <c r="F54" s="47"/>
    </row>
    <row r="55" spans="1:6" ht="30.75">
      <c r="A55" s="44" t="s">
        <v>144</v>
      </c>
      <c r="B55" s="53">
        <v>791</v>
      </c>
      <c r="C55" s="45" t="s">
        <v>190</v>
      </c>
      <c r="D55" s="45"/>
      <c r="E55" s="74">
        <f>E56</f>
        <v>30527.1</v>
      </c>
      <c r="F55" s="74">
        <f>F56</f>
        <v>31095.6</v>
      </c>
    </row>
    <row r="56" spans="1:6" ht="30.75">
      <c r="A56" s="44" t="s">
        <v>109</v>
      </c>
      <c r="B56" s="53">
        <v>791</v>
      </c>
      <c r="C56" s="45" t="s">
        <v>190</v>
      </c>
      <c r="D56" s="45" t="s">
        <v>110</v>
      </c>
      <c r="E56" s="47">
        <v>30527.1</v>
      </c>
      <c r="F56" s="47">
        <v>31095.6</v>
      </c>
    </row>
    <row r="57" spans="1:6" s="59" customFormat="1" ht="46.5">
      <c r="A57" s="44" t="s">
        <v>192</v>
      </c>
      <c r="B57" s="53">
        <v>791</v>
      </c>
      <c r="C57" s="45" t="s">
        <v>191</v>
      </c>
      <c r="D57" s="45"/>
      <c r="E57" s="74">
        <f>E58</f>
        <v>5536.2</v>
      </c>
      <c r="F57" s="74">
        <f>F58</f>
        <v>5536.2</v>
      </c>
    </row>
    <row r="58" spans="1:6" ht="30.75">
      <c r="A58" s="44" t="s">
        <v>159</v>
      </c>
      <c r="B58" s="53">
        <v>791</v>
      </c>
      <c r="C58" s="45" t="s">
        <v>191</v>
      </c>
      <c r="D58" s="45" t="s">
        <v>158</v>
      </c>
      <c r="E58" s="47">
        <v>5536.2</v>
      </c>
      <c r="F58" s="47">
        <v>5536.2</v>
      </c>
    </row>
    <row r="59" spans="1:6" ht="15">
      <c r="A59" s="44" t="s">
        <v>202</v>
      </c>
      <c r="B59" s="53">
        <v>791</v>
      </c>
      <c r="C59" s="45" t="s">
        <v>199</v>
      </c>
      <c r="D59" s="45"/>
      <c r="E59" s="74">
        <f>SUM(E60:E61)</f>
        <v>2110.1</v>
      </c>
      <c r="F59" s="74">
        <f>SUM(F60:F61)</f>
        <v>2130</v>
      </c>
    </row>
    <row r="60" spans="1:6" ht="78">
      <c r="A60" s="44" t="s">
        <v>104</v>
      </c>
      <c r="B60" s="53">
        <v>791</v>
      </c>
      <c r="C60" s="45" t="s">
        <v>199</v>
      </c>
      <c r="D60" s="45" t="s">
        <v>105</v>
      </c>
      <c r="E60" s="47">
        <v>496.3</v>
      </c>
      <c r="F60" s="47">
        <v>516.2</v>
      </c>
    </row>
    <row r="61" spans="1:6" ht="30.75">
      <c r="A61" s="44" t="s">
        <v>109</v>
      </c>
      <c r="B61" s="53">
        <v>791</v>
      </c>
      <c r="C61" s="45" t="s">
        <v>199</v>
      </c>
      <c r="D61" s="45" t="s">
        <v>110</v>
      </c>
      <c r="E61" s="47">
        <v>1613.8</v>
      </c>
      <c r="F61" s="47">
        <v>1613.8</v>
      </c>
    </row>
    <row r="62" spans="1:6" ht="64.5">
      <c r="A62" s="87" t="s">
        <v>130</v>
      </c>
      <c r="B62" s="55">
        <v>791</v>
      </c>
      <c r="C62" s="50" t="s">
        <v>181</v>
      </c>
      <c r="D62" s="50"/>
      <c r="E62" s="75">
        <f>E63+E65</f>
        <v>23781.9</v>
      </c>
      <c r="F62" s="75">
        <f>F63+F65</f>
        <v>25375.8</v>
      </c>
    </row>
    <row r="63" spans="1:6" ht="15">
      <c r="A63" s="44" t="s">
        <v>128</v>
      </c>
      <c r="B63" s="53">
        <v>791</v>
      </c>
      <c r="C63" s="45" t="s">
        <v>180</v>
      </c>
      <c r="D63" s="45"/>
      <c r="E63" s="74">
        <f>E64</f>
        <v>22981.9</v>
      </c>
      <c r="F63" s="74">
        <f>F64</f>
        <v>24575.8</v>
      </c>
    </row>
    <row r="64" spans="1:6" ht="30.75">
      <c r="A64" s="44" t="s">
        <v>109</v>
      </c>
      <c r="B64" s="53">
        <v>791</v>
      </c>
      <c r="C64" s="45" t="s">
        <v>180</v>
      </c>
      <c r="D64" s="45" t="s">
        <v>110</v>
      </c>
      <c r="E64" s="47">
        <v>22981.9</v>
      </c>
      <c r="F64" s="47">
        <v>24575.8</v>
      </c>
    </row>
    <row r="65" spans="1:6" ht="46.5">
      <c r="A65" s="44" t="s">
        <v>257</v>
      </c>
      <c r="B65" s="53">
        <v>791</v>
      </c>
      <c r="C65" s="45" t="s">
        <v>256</v>
      </c>
      <c r="D65" s="45"/>
      <c r="E65" s="74">
        <f>E66</f>
        <v>800</v>
      </c>
      <c r="F65" s="74">
        <f>F66</f>
        <v>800</v>
      </c>
    </row>
    <row r="66" spans="1:6" ht="30.75">
      <c r="A66" s="44" t="s">
        <v>109</v>
      </c>
      <c r="B66" s="53">
        <v>791</v>
      </c>
      <c r="C66" s="45" t="s">
        <v>256</v>
      </c>
      <c r="D66" s="45" t="s">
        <v>110</v>
      </c>
      <c r="E66" s="47">
        <v>800</v>
      </c>
      <c r="F66" s="47">
        <v>800</v>
      </c>
    </row>
    <row r="67" spans="1:6" s="80" customFormat="1" ht="81">
      <c r="A67" s="87" t="s">
        <v>273</v>
      </c>
      <c r="B67" s="55">
        <v>791</v>
      </c>
      <c r="C67" s="50" t="s">
        <v>262</v>
      </c>
      <c r="D67" s="50"/>
      <c r="E67" s="75">
        <f>E68</f>
        <v>0</v>
      </c>
      <c r="F67" s="75">
        <f>F68</f>
        <v>0</v>
      </c>
    </row>
    <row r="68" spans="1:6" s="80" customFormat="1" ht="63">
      <c r="A68" s="44" t="s">
        <v>264</v>
      </c>
      <c r="B68" s="53">
        <v>791</v>
      </c>
      <c r="C68" s="45" t="s">
        <v>263</v>
      </c>
      <c r="D68" s="45"/>
      <c r="E68" s="74">
        <f>E69</f>
        <v>0</v>
      </c>
      <c r="F68" s="74">
        <f>F69</f>
        <v>0</v>
      </c>
    </row>
    <row r="69" spans="1:6" s="80" customFormat="1" ht="31.5">
      <c r="A69" s="44" t="s">
        <v>109</v>
      </c>
      <c r="B69" s="53">
        <v>791</v>
      </c>
      <c r="C69" s="45" t="s">
        <v>263</v>
      </c>
      <c r="D69" s="45" t="s">
        <v>110</v>
      </c>
      <c r="E69" s="47"/>
      <c r="F69" s="47"/>
    </row>
    <row r="70" spans="1:6" s="80" customFormat="1" ht="65.25" customHeight="1">
      <c r="A70" s="87" t="s">
        <v>218</v>
      </c>
      <c r="B70" s="55">
        <v>791</v>
      </c>
      <c r="C70" s="50" t="s">
        <v>222</v>
      </c>
      <c r="D70" s="50"/>
      <c r="E70" s="75">
        <f>E71</f>
        <v>926</v>
      </c>
      <c r="F70" s="75">
        <f>F71</f>
        <v>926</v>
      </c>
    </row>
    <row r="71" spans="1:6" s="80" customFormat="1" ht="31.5">
      <c r="A71" s="44" t="s">
        <v>216</v>
      </c>
      <c r="B71" s="53">
        <v>791</v>
      </c>
      <c r="C71" s="45" t="s">
        <v>207</v>
      </c>
      <c r="D71" s="45"/>
      <c r="E71" s="74">
        <f>E72</f>
        <v>926</v>
      </c>
      <c r="F71" s="74">
        <f>F72</f>
        <v>926</v>
      </c>
    </row>
    <row r="72" spans="1:6" s="80" customFormat="1" ht="31.5">
      <c r="A72" s="44" t="s">
        <v>109</v>
      </c>
      <c r="B72" s="53">
        <v>791</v>
      </c>
      <c r="C72" s="45" t="s">
        <v>207</v>
      </c>
      <c r="D72" s="45" t="s">
        <v>110</v>
      </c>
      <c r="E72" s="47">
        <v>926</v>
      </c>
      <c r="F72" s="47">
        <v>926</v>
      </c>
    </row>
    <row r="73" spans="1:6" s="80" customFormat="1" ht="18">
      <c r="A73" s="87" t="s">
        <v>121</v>
      </c>
      <c r="B73" s="55">
        <v>791</v>
      </c>
      <c r="C73" s="50" t="s">
        <v>170</v>
      </c>
      <c r="D73" s="50"/>
      <c r="E73" s="75">
        <f>E74+E76</f>
        <v>71300.3</v>
      </c>
      <c r="F73" s="75">
        <f>F74+F76</f>
        <v>71300.3</v>
      </c>
    </row>
    <row r="74" spans="1:6" s="80" customFormat="1" ht="18">
      <c r="A74" s="44" t="s">
        <v>122</v>
      </c>
      <c r="B74" s="53">
        <v>791</v>
      </c>
      <c r="C74" s="45" t="s">
        <v>169</v>
      </c>
      <c r="D74" s="45"/>
      <c r="E74" s="74">
        <f>E75</f>
        <v>50</v>
      </c>
      <c r="F74" s="74">
        <f>F75</f>
        <v>50</v>
      </c>
    </row>
    <row r="75" spans="1:6" s="80" customFormat="1" ht="18">
      <c r="A75" s="44" t="s">
        <v>111</v>
      </c>
      <c r="B75" s="53">
        <v>791</v>
      </c>
      <c r="C75" s="45" t="s">
        <v>169</v>
      </c>
      <c r="D75" s="45" t="s">
        <v>112</v>
      </c>
      <c r="E75" s="47">
        <v>50</v>
      </c>
      <c r="F75" s="47">
        <v>50</v>
      </c>
    </row>
    <row r="76" spans="1:6" s="80" customFormat="1" ht="18">
      <c r="A76" s="44" t="s">
        <v>148</v>
      </c>
      <c r="B76" s="53">
        <v>791</v>
      </c>
      <c r="C76" s="45" t="s">
        <v>193</v>
      </c>
      <c r="D76" s="45"/>
      <c r="E76" s="74">
        <f>E77</f>
        <v>71250.3</v>
      </c>
      <c r="F76" s="74">
        <f>F77</f>
        <v>71250.3</v>
      </c>
    </row>
    <row r="77" spans="1:6" s="80" customFormat="1" ht="18">
      <c r="A77" s="44" t="s">
        <v>149</v>
      </c>
      <c r="B77" s="53">
        <v>791</v>
      </c>
      <c r="C77" s="45" t="s">
        <v>193</v>
      </c>
      <c r="D77" s="45" t="s">
        <v>150</v>
      </c>
      <c r="E77" s="47">
        <v>71250.3</v>
      </c>
      <c r="F77" s="47">
        <v>71250.3</v>
      </c>
    </row>
    <row r="78" spans="1:6" ht="15.75">
      <c r="A78" s="106" t="s">
        <v>151</v>
      </c>
      <c r="B78" s="55">
        <v>999</v>
      </c>
      <c r="C78" s="66">
        <v>9999999999</v>
      </c>
      <c r="D78" s="66"/>
      <c r="E78" s="75">
        <f>E79</f>
        <v>3998</v>
      </c>
      <c r="F78" s="75">
        <f>F79</f>
        <v>4065</v>
      </c>
    </row>
    <row r="79" spans="1:6" ht="15">
      <c r="A79" s="81" t="s">
        <v>151</v>
      </c>
      <c r="B79" s="39">
        <v>999</v>
      </c>
      <c r="C79" s="56">
        <v>9999999999</v>
      </c>
      <c r="D79" s="56"/>
      <c r="E79" s="46">
        <f>E80</f>
        <v>3998</v>
      </c>
      <c r="F79" s="46">
        <f>F80</f>
        <v>4065</v>
      </c>
    </row>
    <row r="80" spans="1:6" ht="15">
      <c r="A80" s="81" t="s">
        <v>196</v>
      </c>
      <c r="B80" s="39">
        <v>999</v>
      </c>
      <c r="C80" s="56">
        <v>9999999999</v>
      </c>
      <c r="D80" s="56">
        <v>999</v>
      </c>
      <c r="E80" s="46">
        <v>3998</v>
      </c>
      <c r="F80" s="46">
        <v>4065</v>
      </c>
    </row>
  </sheetData>
  <sheetProtection/>
  <mergeCells count="15">
    <mergeCell ref="A7:F7"/>
    <mergeCell ref="A8:E8"/>
    <mergeCell ref="A9:F9"/>
    <mergeCell ref="A10:F10"/>
    <mergeCell ref="A11:A12"/>
    <mergeCell ref="B11:B12"/>
    <mergeCell ref="C11:C12"/>
    <mergeCell ref="D11:D12"/>
    <mergeCell ref="E11:F11"/>
    <mergeCell ref="A6:F6"/>
    <mergeCell ref="A1:F1"/>
    <mergeCell ref="A2:F2"/>
    <mergeCell ref="A3:F3"/>
    <mergeCell ref="A4:F4"/>
    <mergeCell ref="A5:F5"/>
  </mergeCells>
  <printOptions/>
  <pageMargins left="0.8267716535433072" right="0.2362204724409449" top="0.1968503937007874" bottom="0.1968503937007874" header="0.2755905511811024" footer="0.5118110236220472"/>
  <pageSetup fitToHeight="5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62.140625" style="23" customWidth="1"/>
    <col min="2" max="2" width="22.421875" style="23" customWidth="1"/>
    <col min="3" max="16384" width="9.140625" style="23" customWidth="1"/>
  </cols>
  <sheetData>
    <row r="1" spans="1:2" ht="18">
      <c r="A1" s="123" t="s">
        <v>152</v>
      </c>
      <c r="B1" s="123"/>
    </row>
    <row r="2" spans="1:2" ht="18">
      <c r="A2" s="123" t="s">
        <v>87</v>
      </c>
      <c r="B2" s="123"/>
    </row>
    <row r="3" spans="1:2" ht="18">
      <c r="A3" s="123" t="s">
        <v>5</v>
      </c>
      <c r="B3" s="123"/>
    </row>
    <row r="4" spans="1:2" ht="18">
      <c r="A4" s="123" t="s">
        <v>234</v>
      </c>
      <c r="B4" s="123"/>
    </row>
    <row r="5" spans="1:2" ht="18">
      <c r="A5" s="123" t="s">
        <v>88</v>
      </c>
      <c r="B5" s="123"/>
    </row>
    <row r="6" spans="1:2" ht="18">
      <c r="A6" s="123" t="s">
        <v>5</v>
      </c>
      <c r="B6" s="123"/>
    </row>
    <row r="7" spans="1:2" ht="18">
      <c r="A7" s="123" t="s">
        <v>230</v>
      </c>
      <c r="B7" s="123"/>
    </row>
    <row r="8" spans="1:2" ht="18">
      <c r="A8" s="85"/>
      <c r="B8" s="85"/>
    </row>
    <row r="9" spans="1:2" ht="96.75" customHeight="1">
      <c r="A9" s="124" t="s">
        <v>241</v>
      </c>
      <c r="B9" s="124"/>
    </row>
    <row r="10" spans="1:2" ht="18">
      <c r="A10" s="24"/>
      <c r="B10" s="25"/>
    </row>
    <row r="11" spans="1:2" ht="34.5">
      <c r="A11" s="89" t="s">
        <v>225</v>
      </c>
      <c r="B11" s="27" t="s">
        <v>89</v>
      </c>
    </row>
    <row r="12" spans="1:2" ht="36">
      <c r="A12" s="90" t="s">
        <v>226</v>
      </c>
      <c r="B12" s="67">
        <v>206.6</v>
      </c>
    </row>
    <row r="13" spans="1:2" ht="17.25">
      <c r="A13" s="26" t="s">
        <v>224</v>
      </c>
      <c r="B13" s="68">
        <f>SUM(B11:B12)</f>
        <v>206.6</v>
      </c>
    </row>
    <row r="14" ht="12.75">
      <c r="B14" s="70"/>
    </row>
  </sheetData>
  <sheetProtection/>
  <mergeCells count="8">
    <mergeCell ref="A7:B7"/>
    <mergeCell ref="A9:B9"/>
    <mergeCell ref="A1:B1"/>
    <mergeCell ref="A2:B2"/>
    <mergeCell ref="A3:B3"/>
    <mergeCell ref="A4:B4"/>
    <mergeCell ref="A5:B5"/>
    <mergeCell ref="A6:B6"/>
  </mergeCells>
  <printOptions/>
  <pageMargins left="0.9448818897637796" right="0.35433070866141736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2019-11-21T06:34:10Z</dcterms:modified>
  <cp:category/>
  <cp:version/>
  <cp:contentType/>
  <cp:contentStatus/>
</cp:coreProperties>
</file>