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 (2)" sheetId="7" r:id="rId1"/>
    <sheet name="свод" sheetId="6" r:id="rId2"/>
  </sheets>
  <definedNames>
    <definedName name="_xlnm._FilterDatabase" localSheetId="1" hidden="1">свод!#REF!</definedName>
    <definedName name="_xlnm._FilterDatabase" localSheetId="0" hidden="1">'свод (2)'!#REF!</definedName>
  </definedNames>
  <calcPr calcId="125725"/>
</workbook>
</file>

<file path=xl/calcChain.xml><?xml version="1.0" encoding="utf-8"?>
<calcChain xmlns="http://schemas.openxmlformats.org/spreadsheetml/2006/main">
  <c r="E33" i="7"/>
  <c r="E48" i="6"/>
  <c r="E51"/>
  <c r="C52"/>
  <c r="C51"/>
  <c r="G18"/>
  <c r="G19"/>
  <c r="G23"/>
  <c r="H23" s="1"/>
  <c r="G24"/>
  <c r="H24" s="1"/>
  <c r="G25"/>
  <c r="H25" s="1"/>
  <c r="G26"/>
  <c r="H26" s="1"/>
  <c r="G27"/>
  <c r="H27" s="1"/>
  <c r="G28"/>
  <c r="H28" s="1"/>
  <c r="G29"/>
  <c r="H29" s="1"/>
  <c r="G43"/>
  <c r="I43" s="1"/>
  <c r="G42"/>
  <c r="I42" s="1"/>
  <c r="G41"/>
  <c r="I41" s="1"/>
  <c r="G40"/>
  <c r="I40" s="1"/>
  <c r="G39"/>
  <c r="I39" s="1"/>
  <c r="G38"/>
  <c r="I38" s="1"/>
  <c r="G37"/>
  <c r="I37" s="1"/>
  <c r="E52"/>
  <c r="A57"/>
  <c r="G22"/>
  <c r="I22" s="1"/>
  <c r="G13"/>
  <c r="I13" s="1"/>
  <c r="H13" s="1"/>
  <c r="G14"/>
  <c r="I19" l="1"/>
  <c r="I18"/>
  <c r="H18" s="1"/>
  <c r="H19"/>
  <c r="I28"/>
  <c r="I27"/>
  <c r="I26"/>
  <c r="I25"/>
  <c r="I24"/>
  <c r="I23"/>
  <c r="I29"/>
  <c r="H37"/>
  <c r="H38"/>
  <c r="H39"/>
  <c r="H40"/>
  <c r="H42"/>
  <c r="H41"/>
  <c r="H43"/>
  <c r="H22"/>
  <c r="I14"/>
  <c r="H14" s="1"/>
  <c r="G30"/>
  <c r="I30" l="1"/>
  <c r="H30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G36" l="1"/>
  <c r="G35"/>
  <c r="G34"/>
  <c r="I35" l="1"/>
  <c r="H35" s="1"/>
  <c r="I34"/>
  <c r="H34" s="1"/>
  <c r="I36"/>
  <c r="H36" s="1"/>
  <c r="G33"/>
  <c r="G6"/>
  <c r="G63"/>
  <c r="H63" s="1"/>
  <c r="G56"/>
  <c r="H56" s="1"/>
  <c r="G31"/>
  <c r="G32"/>
  <c r="G7"/>
  <c r="G8"/>
  <c r="G9"/>
  <c r="G10"/>
  <c r="G12"/>
  <c r="G16"/>
  <c r="G11"/>
  <c r="G57"/>
  <c r="H57" s="1"/>
  <c r="G15"/>
  <c r="G17"/>
  <c r="G59"/>
  <c r="H59" s="1"/>
  <c r="G62"/>
  <c r="H62" s="1"/>
  <c r="G20"/>
  <c r="G21"/>
  <c r="G60"/>
  <c r="H60" s="1"/>
  <c r="G61"/>
  <c r="H61" s="1"/>
  <c r="G46"/>
  <c r="G45"/>
  <c r="G47"/>
  <c r="G44"/>
  <c r="H52" l="1"/>
  <c r="H51"/>
  <c r="G48"/>
  <c r="I48" s="1"/>
  <c r="H48" s="1"/>
  <c r="I47"/>
  <c r="H47" s="1"/>
  <c r="I46"/>
  <c r="H46" s="1"/>
  <c r="I20"/>
  <c r="H20" s="1"/>
  <c r="I15"/>
  <c r="H15" s="1"/>
  <c r="I11"/>
  <c r="H11" s="1"/>
  <c r="I12"/>
  <c r="H12" s="1"/>
  <c r="I9"/>
  <c r="H9" s="1"/>
  <c r="I7"/>
  <c r="H7" s="1"/>
  <c r="I31"/>
  <c r="H31" s="1"/>
  <c r="I33"/>
  <c r="H33"/>
  <c r="I44"/>
  <c r="H44" s="1"/>
  <c r="I45"/>
  <c r="H45" s="1"/>
  <c r="I21"/>
  <c r="H21" s="1"/>
  <c r="I17"/>
  <c r="H17" s="1"/>
  <c r="I16"/>
  <c r="H16" s="1"/>
  <c r="I10"/>
  <c r="H10" s="1"/>
  <c r="I8"/>
  <c r="H8" s="1"/>
  <c r="I32"/>
  <c r="H32" s="1"/>
  <c r="I6"/>
  <c r="H6" s="1"/>
  <c r="A58"/>
  <c r="A59" s="1"/>
  <c r="A60" s="1"/>
  <c r="A61" s="1"/>
  <c r="A62" s="1"/>
  <c r="A63" s="1"/>
  <c r="C53"/>
  <c r="I61"/>
  <c r="I56"/>
  <c r="I59"/>
  <c r="I60"/>
  <c r="I62"/>
  <c r="I57"/>
  <c r="I63"/>
  <c r="H53" l="1"/>
  <c r="G58"/>
  <c r="I58" l="1"/>
  <c r="H58"/>
  <c r="G51" l="1"/>
  <c r="E53"/>
  <c r="G52"/>
  <c r="G53" l="1"/>
  <c r="A6" i="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<sst xmlns="http://schemas.openxmlformats.org/spreadsheetml/2006/main" count="187" uniqueCount="86">
  <si>
    <t>№ п/п</t>
  </si>
  <si>
    <t>Адрес</t>
  </si>
  <si>
    <t>количество подъездов</t>
  </si>
  <si>
    <t>количество этажей</t>
  </si>
  <si>
    <t>стоимость работ, руб.</t>
  </si>
  <si>
    <t>р.п. Приютово, ул. Ленина, д.18</t>
  </si>
  <si>
    <t>р.п. Приютово, ул. Карла Маркса, д.29</t>
  </si>
  <si>
    <t>р.п. Приютово, ул. Карла Маркса, д.9</t>
  </si>
  <si>
    <t>р.п. Приютово, ул. Карла Маркса, д.11</t>
  </si>
  <si>
    <t>р.п. Приютово, ул. Островского, д.24</t>
  </si>
  <si>
    <t>р.п. Приютово, ул. Первомайская, д.1В</t>
  </si>
  <si>
    <t>р.п. Приютово, бульвар Мира, д.20</t>
  </si>
  <si>
    <t>р.п. Приютово, ул. Карла Маркса, д.25</t>
  </si>
  <si>
    <t>Х</t>
  </si>
  <si>
    <t>ООО УК "Мой город"</t>
  </si>
  <si>
    <t>ООО УК "ЖКС г.Белебея"</t>
  </si>
  <si>
    <t>ООО УК "Жил-сервис"</t>
  </si>
  <si>
    <t>ООО УК "Радуга"</t>
  </si>
  <si>
    <t>ООО УК "Жил-центр"</t>
  </si>
  <si>
    <t>Управляющая компания</t>
  </si>
  <si>
    <t>ООО УК "Виктория"</t>
  </si>
  <si>
    <t>ООО УК "Атлант"</t>
  </si>
  <si>
    <t>ООО УК "Алмаз"</t>
  </si>
  <si>
    <t>ООО УК "Сатурн"</t>
  </si>
  <si>
    <t>стоимость работ на 1 подъезд, руб.</t>
  </si>
  <si>
    <t>р.п. Приютово, ул. 50 лет ВЛКСМ, д.11</t>
  </si>
  <si>
    <t>р.п. Приютово, ул. Вокзальная, д.4А</t>
  </si>
  <si>
    <t>р.п. Приютово, ул. Парамонова, д.11А</t>
  </si>
  <si>
    <t>р.п. Приютово, ул. Парамонова, д.20</t>
  </si>
  <si>
    <t>год постройки</t>
  </si>
  <si>
    <t>г.Белебей, ул.Фурманова, д.63</t>
  </si>
  <si>
    <t>г.Белебей, ул.Интернациональная, д.73</t>
  </si>
  <si>
    <t>г.Белебей, ул.Интернациональная, д.67</t>
  </si>
  <si>
    <t>г.Белебей, ул. им.С.Ф. Горохова, д.30</t>
  </si>
  <si>
    <t>г.Белебей, ул. им.В.И. Ленина, д.46</t>
  </si>
  <si>
    <t>г.Белебей, ул.Фурманова, д.75</t>
  </si>
  <si>
    <t>г.Белебей, ул.Комсомольская, д.11</t>
  </si>
  <si>
    <t>всего, руб.</t>
  </si>
  <si>
    <t>РБ, 88%</t>
  </si>
  <si>
    <t>МР, 10%</t>
  </si>
  <si>
    <t>р.п. Приютово, ул. Карла Маркса, д.7А</t>
  </si>
  <si>
    <t>г.Белебей, ул. им.С.Ф. Горохова, д.40</t>
  </si>
  <si>
    <t>г.Белебей, ул. им.В.И. Ленина, д.50 Б</t>
  </si>
  <si>
    <t>г.Белебей, ул. им.С.Ф. Горохова, д.23</t>
  </si>
  <si>
    <t>р.п. Приютово, ул. Парамонова, д.2а</t>
  </si>
  <si>
    <t>р.п. Приютово, ул. Парамонова, д.2б</t>
  </si>
  <si>
    <t>р.п. Приютово, ул. Парамонова, д.14</t>
  </si>
  <si>
    <t>г.Белебей, ул. им.С.Ф. Горохова, д.32</t>
  </si>
  <si>
    <t>р.п. Приютово, ул. Карла Маркса, д.23</t>
  </si>
  <si>
    <t>ООО УК "Юность"</t>
  </si>
  <si>
    <t>р.п. Приютово, ул. 50 лет ВЛКСМ, д.21</t>
  </si>
  <si>
    <t>Итого</t>
  </si>
  <si>
    <t>ГП г.Белебей</t>
  </si>
  <si>
    <t>ГП Приютовский поссовет</t>
  </si>
  <si>
    <t>Количество подъездов                 2 этажных МКД</t>
  </si>
  <si>
    <t>Количество подъездов  3-5 этажных МКД</t>
  </si>
  <si>
    <t>Итого подъездов</t>
  </si>
  <si>
    <t>СМР, руб.</t>
  </si>
  <si>
    <t>г.Белебей, ул. им.В.И. Ленина, д.15</t>
  </si>
  <si>
    <t>Резерв</t>
  </si>
  <si>
    <t>ООО УК "Агат"</t>
  </si>
  <si>
    <t>р.п. Приютово, ул. Свердлова, д.8</t>
  </si>
  <si>
    <t>г.Белебей, ул. Красная, д.95Б</t>
  </si>
  <si>
    <t>г.Белебей, ул. Советская, д.64А</t>
  </si>
  <si>
    <t>г.Белебей, ул. Волгоградская, д.5</t>
  </si>
  <si>
    <t>г.Белебей, ул. Красная, д.125/1</t>
  </si>
  <si>
    <t>г.Белебей, ул. им.М.Г.Амирова, д.4/2</t>
  </si>
  <si>
    <t>г.Белебей, ул. им.В.И. Ленина, д.13</t>
  </si>
  <si>
    <t>г.Белебей, ул. Интернациональная, д.124</t>
  </si>
  <si>
    <t>г.Белебей, ул. им.В.И. Ленина, д.30</t>
  </si>
  <si>
    <t>г.Белебей, ул. Интернациональная, д.79</t>
  </si>
  <si>
    <t>г.Белебей, ул. им.В.И. Ленина, д.32А</t>
  </si>
  <si>
    <t>г.Белебей, ул. Волгоградская, д.8</t>
  </si>
  <si>
    <t>г.Белебей, ул. Мебельная, д.17</t>
  </si>
  <si>
    <t>г.Белебей, ул. Мебельная, д.15</t>
  </si>
  <si>
    <t>г.Белебей, ул. Красноармейская, д.267</t>
  </si>
  <si>
    <t>г.Белебей, ул. Красная, д.97</t>
  </si>
  <si>
    <t>г.Белебей, ул. Красная, д.91</t>
  </si>
  <si>
    <t>г.Белебей, ул. Комсомольская, д.9</t>
  </si>
  <si>
    <t>г.Белебей, ул. Красноармейская, д.265Б</t>
  </si>
  <si>
    <t>Адреный перечнь подъездов многоквартирных домов, ремонтируемых в 2019 году в МР Белебеевский район РБ</t>
  </si>
  <si>
    <t>г.Белебей, ул. Красная, д.140</t>
  </si>
  <si>
    <t>г.Белебей, ул. Интернациональная, д.73А</t>
  </si>
  <si>
    <t>г.Белебей, ул. Красная, д.125/4</t>
  </si>
  <si>
    <t>ООО УК "ЖКС"</t>
  </si>
  <si>
    <t>Адресный перечнь подъездов многоквартирных домов, ремонтируемых в 2019 году в ГП г. Белебей муниципального района Белебеевский район Республики Башкортостан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</si>
</sst>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13" zoomScale="70" zoomScaleNormal="70" workbookViewId="0">
      <selection activeCell="H12" sqref="H12"/>
    </sheetView>
  </sheetViews>
  <sheetFormatPr defaultRowHeight="18.600000000000001" customHeight="1"/>
  <cols>
    <col min="1" max="1" width="6.28515625" style="3" customWidth="1"/>
    <col min="2" max="2" width="58.140625" style="3" customWidth="1"/>
    <col min="3" max="3" width="9.140625" style="3" customWidth="1"/>
    <col min="4" max="5" width="7.85546875" style="3" customWidth="1"/>
    <col min="6" max="6" width="31" style="3" customWidth="1"/>
    <col min="7" max="7" width="15.7109375" style="3" bestFit="1" customWidth="1"/>
    <col min="8" max="8" width="20.140625" style="9" customWidth="1"/>
    <col min="9" max="9" width="18.5703125" style="9" customWidth="1"/>
    <col min="10" max="10" width="16.7109375" style="9" customWidth="1"/>
    <col min="11" max="12" width="9.140625" style="9"/>
    <col min="13" max="16384" width="9.140625" style="3"/>
  </cols>
  <sheetData>
    <row r="1" spans="1:12" ht="51.75" customHeight="1">
      <c r="A1" s="30" t="s">
        <v>85</v>
      </c>
      <c r="B1" s="30"/>
      <c r="C1" s="30"/>
      <c r="D1" s="30"/>
      <c r="E1" s="30"/>
      <c r="F1" s="30"/>
      <c r="L1" s="3"/>
    </row>
    <row r="2" spans="1:12" ht="24" customHeight="1">
      <c r="F2" s="4"/>
      <c r="L2" s="3"/>
    </row>
    <row r="3" spans="1:12" ht="66" customHeight="1">
      <c r="A3" s="28" t="s">
        <v>0</v>
      </c>
      <c r="B3" s="28" t="s">
        <v>1</v>
      </c>
      <c r="C3" s="13" t="s">
        <v>29</v>
      </c>
      <c r="D3" s="28" t="s">
        <v>3</v>
      </c>
      <c r="E3" s="28" t="s">
        <v>2</v>
      </c>
      <c r="F3" s="28" t="s">
        <v>19</v>
      </c>
      <c r="L3" s="3"/>
    </row>
    <row r="4" spans="1:12" ht="18.600000000000001" customHeight="1">
      <c r="A4" s="27">
        <v>1</v>
      </c>
      <c r="B4" s="27">
        <v>2</v>
      </c>
      <c r="C4" s="27"/>
      <c r="D4" s="27">
        <v>4</v>
      </c>
      <c r="E4" s="27">
        <v>3</v>
      </c>
      <c r="F4" s="5"/>
      <c r="H4" s="8"/>
      <c r="I4" s="8"/>
      <c r="J4" s="8"/>
      <c r="K4" s="8"/>
      <c r="L4" s="3"/>
    </row>
    <row r="5" spans="1:12" ht="18.600000000000001" customHeight="1">
      <c r="A5" s="27"/>
      <c r="B5" s="27"/>
      <c r="C5" s="27"/>
      <c r="D5" s="27"/>
      <c r="E5" s="27"/>
      <c r="F5" s="5"/>
      <c r="H5" s="8"/>
      <c r="I5" s="8"/>
      <c r="J5" s="8"/>
      <c r="K5" s="8"/>
      <c r="L5" s="3"/>
    </row>
    <row r="6" spans="1:12" ht="22.5" customHeight="1">
      <c r="A6" s="29">
        <f>A5+1</f>
        <v>1</v>
      </c>
      <c r="B6" s="2" t="s">
        <v>64</v>
      </c>
      <c r="C6" s="1">
        <v>1992</v>
      </c>
      <c r="D6" s="1">
        <v>5</v>
      </c>
      <c r="E6" s="1">
        <v>4</v>
      </c>
      <c r="F6" s="1" t="s">
        <v>17</v>
      </c>
      <c r="G6" s="23"/>
      <c r="H6" s="24"/>
      <c r="I6" s="24"/>
      <c r="J6" s="24"/>
      <c r="K6" s="24"/>
      <c r="L6" s="24"/>
    </row>
    <row r="7" spans="1:12" ht="22.5" customHeight="1">
      <c r="A7" s="29">
        <f>A6+1</f>
        <v>2</v>
      </c>
      <c r="B7" s="2" t="s">
        <v>72</v>
      </c>
      <c r="C7" s="1">
        <v>1979</v>
      </c>
      <c r="D7" s="1">
        <v>5</v>
      </c>
      <c r="E7" s="1">
        <v>6</v>
      </c>
      <c r="F7" s="1" t="s">
        <v>15</v>
      </c>
      <c r="L7" s="3"/>
    </row>
    <row r="8" spans="1:12" ht="22.5" customHeight="1">
      <c r="A8" s="29">
        <f t="shared" ref="A8:A32" si="0">A7+1</f>
        <v>3</v>
      </c>
      <c r="B8" s="2" t="s">
        <v>67</v>
      </c>
      <c r="C8" s="1">
        <v>1974</v>
      </c>
      <c r="D8" s="1">
        <v>5</v>
      </c>
      <c r="E8" s="1">
        <v>4</v>
      </c>
      <c r="F8" s="1" t="s">
        <v>14</v>
      </c>
      <c r="L8" s="3"/>
    </row>
    <row r="9" spans="1:12" ht="22.5" customHeight="1">
      <c r="A9" s="29">
        <f t="shared" si="0"/>
        <v>4</v>
      </c>
      <c r="B9" s="5" t="s">
        <v>58</v>
      </c>
      <c r="C9" s="5">
        <v>1974</v>
      </c>
      <c r="D9" s="5">
        <v>5</v>
      </c>
      <c r="E9" s="5">
        <v>4</v>
      </c>
      <c r="F9" s="1" t="s">
        <v>14</v>
      </c>
    </row>
    <row r="10" spans="1:12" ht="22.5" customHeight="1">
      <c r="A10" s="29">
        <f t="shared" si="0"/>
        <v>5</v>
      </c>
      <c r="B10" s="2" t="s">
        <v>69</v>
      </c>
      <c r="C10" s="1">
        <v>1987</v>
      </c>
      <c r="D10" s="1">
        <v>5</v>
      </c>
      <c r="E10" s="1">
        <v>4</v>
      </c>
      <c r="F10" s="1" t="s">
        <v>18</v>
      </c>
      <c r="I10" s="16"/>
      <c r="J10" s="16"/>
      <c r="L10" s="3"/>
    </row>
    <row r="11" spans="1:12" ht="22.5" customHeight="1">
      <c r="A11" s="29">
        <f t="shared" si="0"/>
        <v>6</v>
      </c>
      <c r="B11" s="2" t="s">
        <v>71</v>
      </c>
      <c r="C11" s="1">
        <v>1970</v>
      </c>
      <c r="D11" s="1">
        <v>5</v>
      </c>
      <c r="E11" s="1">
        <v>4</v>
      </c>
      <c r="F11" s="1" t="s">
        <v>16</v>
      </c>
      <c r="I11" s="16"/>
      <c r="J11" s="16"/>
      <c r="L11" s="3"/>
    </row>
    <row r="12" spans="1:12" ht="18.600000000000001" customHeight="1">
      <c r="A12" s="29">
        <f t="shared" si="0"/>
        <v>7</v>
      </c>
      <c r="B12" s="2" t="s">
        <v>66</v>
      </c>
      <c r="C12" s="1">
        <v>1982</v>
      </c>
      <c r="D12" s="1">
        <v>5</v>
      </c>
      <c r="E12" s="1">
        <v>6</v>
      </c>
      <c r="F12" s="1" t="s">
        <v>14</v>
      </c>
      <c r="L12" s="3"/>
    </row>
    <row r="13" spans="1:12" ht="22.5" customHeight="1">
      <c r="A13" s="29">
        <f t="shared" si="0"/>
        <v>8</v>
      </c>
      <c r="B13" s="2" t="s">
        <v>68</v>
      </c>
      <c r="C13" s="1">
        <v>1970</v>
      </c>
      <c r="D13" s="1">
        <v>5</v>
      </c>
      <c r="E13" s="1">
        <v>4</v>
      </c>
      <c r="F13" s="1" t="s">
        <v>14</v>
      </c>
      <c r="L13" s="3"/>
    </row>
    <row r="14" spans="1:12" ht="22.5" customHeight="1">
      <c r="A14" s="29">
        <f t="shared" si="0"/>
        <v>9</v>
      </c>
      <c r="B14" s="2" t="s">
        <v>70</v>
      </c>
      <c r="C14" s="1">
        <v>1975</v>
      </c>
      <c r="D14" s="1">
        <v>5</v>
      </c>
      <c r="E14" s="1">
        <v>4</v>
      </c>
      <c r="F14" s="1" t="s">
        <v>18</v>
      </c>
      <c r="I14" s="16"/>
      <c r="J14" s="16"/>
      <c r="L14" s="3"/>
    </row>
    <row r="15" spans="1:12" ht="18" customHeight="1">
      <c r="A15" s="29">
        <f t="shared" si="0"/>
        <v>10</v>
      </c>
      <c r="B15" s="25" t="s">
        <v>65</v>
      </c>
      <c r="C15" s="1">
        <v>1986</v>
      </c>
      <c r="D15" s="1">
        <v>5</v>
      </c>
      <c r="E15" s="1">
        <v>4</v>
      </c>
      <c r="F15" s="1" t="s">
        <v>15</v>
      </c>
      <c r="L15" s="3"/>
    </row>
    <row r="16" spans="1:12" ht="22.5" customHeight="1">
      <c r="A16" s="29">
        <f t="shared" si="0"/>
        <v>11</v>
      </c>
      <c r="B16" s="2" t="s">
        <v>81</v>
      </c>
      <c r="C16" s="1">
        <v>1989</v>
      </c>
      <c r="D16" s="1">
        <v>5</v>
      </c>
      <c r="E16" s="1">
        <v>4</v>
      </c>
      <c r="F16" s="1" t="s">
        <v>14</v>
      </c>
    </row>
    <row r="17" spans="1:12" ht="22.5" customHeight="1">
      <c r="A17" s="29">
        <f t="shared" si="0"/>
        <v>12</v>
      </c>
      <c r="B17" s="2" t="s">
        <v>82</v>
      </c>
      <c r="C17" s="1">
        <v>1964</v>
      </c>
      <c r="D17" s="1">
        <v>5</v>
      </c>
      <c r="E17" s="1">
        <v>4</v>
      </c>
      <c r="F17" s="1" t="s">
        <v>18</v>
      </c>
    </row>
    <row r="18" spans="1:12" ht="22.5" customHeight="1">
      <c r="A18" s="29">
        <f t="shared" si="0"/>
        <v>13</v>
      </c>
      <c r="B18" s="2" t="s">
        <v>83</v>
      </c>
      <c r="C18" s="1">
        <v>1984</v>
      </c>
      <c r="D18" s="1">
        <v>5</v>
      </c>
      <c r="E18" s="1">
        <v>5</v>
      </c>
      <c r="F18" s="1" t="s">
        <v>84</v>
      </c>
    </row>
    <row r="19" spans="1:12" ht="22.5" customHeight="1">
      <c r="A19" s="29">
        <f t="shared" si="0"/>
        <v>14</v>
      </c>
      <c r="B19" s="10" t="s">
        <v>34</v>
      </c>
      <c r="C19" s="1">
        <v>1959</v>
      </c>
      <c r="D19" s="1">
        <v>2</v>
      </c>
      <c r="E19" s="1">
        <v>2</v>
      </c>
      <c r="F19" s="1" t="s">
        <v>15</v>
      </c>
      <c r="L19" s="3"/>
    </row>
    <row r="20" spans="1:12" ht="22.5" customHeight="1">
      <c r="A20" s="29">
        <f t="shared" si="0"/>
        <v>15</v>
      </c>
      <c r="B20" s="10" t="s">
        <v>42</v>
      </c>
      <c r="C20" s="1">
        <v>1985</v>
      </c>
      <c r="D20" s="1">
        <v>2</v>
      </c>
      <c r="E20" s="1">
        <v>2</v>
      </c>
      <c r="F20" s="1" t="s">
        <v>15</v>
      </c>
      <c r="I20" s="3"/>
      <c r="J20" s="3"/>
      <c r="K20" s="3"/>
      <c r="L20" s="3"/>
    </row>
    <row r="21" spans="1:12" s="23" customFormat="1" ht="20.25" customHeight="1">
      <c r="A21" s="29">
        <f t="shared" si="0"/>
        <v>16</v>
      </c>
      <c r="B21" s="10" t="s">
        <v>43</v>
      </c>
      <c r="C21" s="1">
        <v>1957</v>
      </c>
      <c r="D21" s="1">
        <v>2</v>
      </c>
      <c r="E21" s="1">
        <v>3</v>
      </c>
      <c r="F21" s="1" t="s">
        <v>15</v>
      </c>
      <c r="G21" s="3"/>
      <c r="H21" s="9"/>
      <c r="I21" s="3"/>
      <c r="J21" s="3"/>
      <c r="K21" s="3"/>
      <c r="L21" s="3"/>
    </row>
    <row r="22" spans="1:12" ht="20.25" customHeight="1">
      <c r="A22" s="29">
        <f t="shared" si="0"/>
        <v>17</v>
      </c>
      <c r="B22" s="10" t="s">
        <v>33</v>
      </c>
      <c r="C22" s="1">
        <v>1956</v>
      </c>
      <c r="D22" s="1">
        <v>2</v>
      </c>
      <c r="E22" s="1">
        <v>2</v>
      </c>
      <c r="F22" s="1" t="s">
        <v>15</v>
      </c>
      <c r="L22" s="3"/>
    </row>
    <row r="23" spans="1:12" ht="20.25" customHeight="1">
      <c r="A23" s="29">
        <f t="shared" si="0"/>
        <v>18</v>
      </c>
      <c r="B23" s="10" t="s">
        <v>47</v>
      </c>
      <c r="C23" s="1">
        <v>1957</v>
      </c>
      <c r="D23" s="1">
        <v>2</v>
      </c>
      <c r="E23" s="1">
        <v>2</v>
      </c>
      <c r="F23" s="1" t="s">
        <v>15</v>
      </c>
      <c r="I23" s="3"/>
      <c r="J23" s="3"/>
      <c r="K23" s="3"/>
      <c r="L23" s="3"/>
    </row>
    <row r="24" spans="1:12" ht="20.25" customHeight="1">
      <c r="A24" s="29">
        <f t="shared" si="0"/>
        <v>19</v>
      </c>
      <c r="B24" s="2" t="s">
        <v>41</v>
      </c>
      <c r="C24" s="1">
        <v>1956</v>
      </c>
      <c r="D24" s="1">
        <v>2</v>
      </c>
      <c r="E24" s="1">
        <v>2</v>
      </c>
      <c r="F24" s="1" t="s">
        <v>15</v>
      </c>
      <c r="I24" s="3"/>
      <c r="J24" s="3"/>
      <c r="K24" s="3"/>
      <c r="L24" s="3"/>
    </row>
    <row r="25" spans="1:12" ht="22.5" customHeight="1">
      <c r="A25" s="29">
        <f t="shared" si="0"/>
        <v>20</v>
      </c>
      <c r="B25" s="10" t="s">
        <v>78</v>
      </c>
      <c r="C25" s="1">
        <v>1959</v>
      </c>
      <c r="D25" s="1">
        <v>2</v>
      </c>
      <c r="E25" s="1">
        <v>2</v>
      </c>
      <c r="F25" s="1" t="s">
        <v>15</v>
      </c>
      <c r="I25" s="3"/>
      <c r="J25" s="3"/>
      <c r="K25" s="3"/>
      <c r="L25" s="3"/>
    </row>
    <row r="26" spans="1:12" ht="22.5" customHeight="1">
      <c r="A26" s="29">
        <f t="shared" si="0"/>
        <v>21</v>
      </c>
      <c r="B26" s="10" t="s">
        <v>77</v>
      </c>
      <c r="C26" s="1">
        <v>1973</v>
      </c>
      <c r="D26" s="1">
        <v>2</v>
      </c>
      <c r="E26" s="1">
        <v>2</v>
      </c>
      <c r="F26" s="1" t="s">
        <v>15</v>
      </c>
      <c r="I26" s="3"/>
      <c r="J26" s="3"/>
      <c r="K26" s="3"/>
      <c r="L26" s="3"/>
    </row>
    <row r="27" spans="1:12" ht="22.5" customHeight="1">
      <c r="A27" s="29">
        <f t="shared" si="0"/>
        <v>22</v>
      </c>
      <c r="B27" s="10" t="s">
        <v>76</v>
      </c>
      <c r="C27" s="1">
        <v>1976</v>
      </c>
      <c r="D27" s="1">
        <v>2</v>
      </c>
      <c r="E27" s="1">
        <v>2</v>
      </c>
      <c r="F27" s="1" t="s">
        <v>15</v>
      </c>
      <c r="I27" s="3"/>
      <c r="J27" s="3"/>
      <c r="K27" s="3"/>
      <c r="L27" s="3"/>
    </row>
    <row r="28" spans="1:12" ht="22.5" customHeight="1">
      <c r="A28" s="29">
        <f t="shared" si="0"/>
        <v>23</v>
      </c>
      <c r="B28" s="2" t="s">
        <v>79</v>
      </c>
      <c r="C28" s="5">
        <v>1972</v>
      </c>
      <c r="D28" s="5">
        <v>2</v>
      </c>
      <c r="E28" s="5">
        <v>2</v>
      </c>
      <c r="F28" s="1" t="s">
        <v>17</v>
      </c>
      <c r="I28" s="3"/>
      <c r="J28" s="3"/>
      <c r="K28" s="3"/>
      <c r="L28" s="3"/>
    </row>
    <row r="29" spans="1:12" ht="22.5" customHeight="1">
      <c r="A29" s="29">
        <f t="shared" si="0"/>
        <v>24</v>
      </c>
      <c r="B29" s="10" t="s">
        <v>75</v>
      </c>
      <c r="C29" s="5">
        <v>1980</v>
      </c>
      <c r="D29" s="5">
        <v>2</v>
      </c>
      <c r="E29" s="5">
        <v>3</v>
      </c>
      <c r="F29" s="1" t="s">
        <v>17</v>
      </c>
      <c r="I29" s="3"/>
      <c r="J29" s="3"/>
      <c r="K29" s="3"/>
      <c r="L29" s="3"/>
    </row>
    <row r="30" spans="1:12" ht="22.5" customHeight="1">
      <c r="A30" s="29">
        <f t="shared" si="0"/>
        <v>25</v>
      </c>
      <c r="B30" s="10" t="s">
        <v>74</v>
      </c>
      <c r="C30" s="1">
        <v>1980</v>
      </c>
      <c r="D30" s="1">
        <v>2</v>
      </c>
      <c r="E30" s="1">
        <v>2</v>
      </c>
      <c r="F30" s="1" t="s">
        <v>49</v>
      </c>
      <c r="I30" s="3"/>
      <c r="J30" s="3"/>
      <c r="K30" s="3"/>
      <c r="L30" s="3"/>
    </row>
    <row r="31" spans="1:12" ht="22.5" customHeight="1">
      <c r="A31" s="29">
        <f t="shared" si="0"/>
        <v>26</v>
      </c>
      <c r="B31" s="10" t="s">
        <v>73</v>
      </c>
      <c r="C31" s="5">
        <v>1985</v>
      </c>
      <c r="D31" s="5">
        <v>2</v>
      </c>
      <c r="E31" s="5">
        <v>2</v>
      </c>
      <c r="F31" s="1" t="s">
        <v>49</v>
      </c>
      <c r="I31" s="3"/>
      <c r="J31" s="3"/>
      <c r="K31" s="3"/>
      <c r="L31" s="3"/>
    </row>
    <row r="32" spans="1:12" ht="22.5" customHeight="1">
      <c r="A32" s="29">
        <f t="shared" si="0"/>
        <v>27</v>
      </c>
      <c r="B32" s="10" t="s">
        <v>35</v>
      </c>
      <c r="C32" s="1">
        <v>1956</v>
      </c>
      <c r="D32" s="1">
        <v>2</v>
      </c>
      <c r="E32" s="1">
        <v>2</v>
      </c>
      <c r="F32" s="1" t="s">
        <v>15</v>
      </c>
      <c r="I32" s="3"/>
      <c r="J32" s="3"/>
      <c r="K32" s="3"/>
      <c r="L32" s="3"/>
    </row>
    <row r="33" spans="1:6" ht="18.75" customHeight="1">
      <c r="A33" s="18"/>
      <c r="B33" s="18" t="s">
        <v>51</v>
      </c>
      <c r="C33" s="18"/>
      <c r="D33" s="18"/>
      <c r="E33" s="19">
        <f>SUM(E6:E32)</f>
        <v>87</v>
      </c>
      <c r="F33" s="18"/>
    </row>
    <row r="34" spans="1:6" ht="21.75" customHeight="1"/>
  </sheetData>
  <sortState ref="A6:P47">
    <sortCondition ref="B6:B47"/>
  </sortState>
  <mergeCells count="1">
    <mergeCell ref="A1:F1"/>
  </mergeCells>
  <pageMargins left="0" right="0" top="0.39370078740157483" bottom="0" header="0" footer="0"/>
  <pageSetup paperSize="9" scale="3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0" zoomScaleNormal="70" workbookViewId="0">
      <selection activeCell="C16" sqref="C16:F16"/>
    </sheetView>
  </sheetViews>
  <sheetFormatPr defaultRowHeight="18.600000000000001" customHeight="1"/>
  <cols>
    <col min="1" max="1" width="6.28515625" style="3" customWidth="1"/>
    <col min="2" max="2" width="58.140625" style="3" customWidth="1"/>
    <col min="3" max="3" width="9.140625" style="3" customWidth="1"/>
    <col min="4" max="5" width="7.85546875" style="3" customWidth="1"/>
    <col min="6" max="6" width="19.5703125" style="3" customWidth="1"/>
    <col min="7" max="9" width="17.85546875" style="3" customWidth="1"/>
    <col min="10" max="10" width="31" style="3" customWidth="1"/>
    <col min="11" max="11" width="15.7109375" style="3" bestFit="1" customWidth="1"/>
    <col min="12" max="12" width="9.140625" style="9"/>
    <col min="13" max="13" width="18.5703125" style="9" customWidth="1"/>
    <col min="14" max="14" width="16.7109375" style="9" customWidth="1"/>
    <col min="15" max="16" width="9.140625" style="9"/>
    <col min="17" max="16384" width="9.140625" style="3"/>
  </cols>
  <sheetData>
    <row r="1" spans="1:16" ht="34.5" customHeight="1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P1" s="3"/>
    </row>
    <row r="2" spans="1:16" ht="24" customHeight="1">
      <c r="J2" s="4"/>
      <c r="P2" s="3"/>
    </row>
    <row r="3" spans="1:16" ht="66" customHeight="1">
      <c r="A3" s="22" t="s">
        <v>0</v>
      </c>
      <c r="B3" s="22" t="s">
        <v>1</v>
      </c>
      <c r="C3" s="13" t="s">
        <v>29</v>
      </c>
      <c r="D3" s="22" t="s">
        <v>3</v>
      </c>
      <c r="E3" s="22" t="s">
        <v>2</v>
      </c>
      <c r="F3" s="22" t="s">
        <v>24</v>
      </c>
      <c r="G3" s="31" t="s">
        <v>4</v>
      </c>
      <c r="H3" s="31"/>
      <c r="I3" s="31"/>
      <c r="J3" s="22" t="s">
        <v>19</v>
      </c>
      <c r="P3" s="3"/>
    </row>
    <row r="4" spans="1:16" ht="18.600000000000001" hidden="1" customHeight="1">
      <c r="A4" s="21">
        <v>1</v>
      </c>
      <c r="B4" s="21">
        <v>2</v>
      </c>
      <c r="C4" s="21"/>
      <c r="D4" s="21">
        <v>4</v>
      </c>
      <c r="E4" s="21">
        <v>3</v>
      </c>
      <c r="F4" s="5"/>
      <c r="G4" s="22" t="s">
        <v>37</v>
      </c>
      <c r="H4" s="22" t="s">
        <v>38</v>
      </c>
      <c r="I4" s="22" t="s">
        <v>39</v>
      </c>
      <c r="J4" s="5"/>
      <c r="L4" s="8"/>
      <c r="M4" s="8"/>
      <c r="N4" s="8"/>
      <c r="O4" s="8"/>
      <c r="P4" s="3"/>
    </row>
    <row r="5" spans="1:16" ht="18.600000000000001" customHeight="1">
      <c r="A5" s="21"/>
      <c r="B5" s="21"/>
      <c r="C5" s="21"/>
      <c r="D5" s="21"/>
      <c r="E5" s="21"/>
      <c r="F5" s="5"/>
      <c r="G5" s="22" t="s">
        <v>37</v>
      </c>
      <c r="H5" s="22" t="s">
        <v>38</v>
      </c>
      <c r="I5" s="22" t="s">
        <v>39</v>
      </c>
      <c r="J5" s="5"/>
      <c r="L5" s="8"/>
      <c r="M5" s="8"/>
      <c r="N5" s="8"/>
      <c r="O5" s="8"/>
      <c r="P5" s="3"/>
    </row>
    <row r="6" spans="1:16" ht="22.5" customHeight="1">
      <c r="A6" s="21">
        <v>1</v>
      </c>
      <c r="B6" s="2" t="s">
        <v>72</v>
      </c>
      <c r="C6" s="1">
        <v>1979</v>
      </c>
      <c r="D6" s="1">
        <v>5</v>
      </c>
      <c r="E6" s="1">
        <v>6</v>
      </c>
      <c r="F6" s="6">
        <v>320136.09999999998</v>
      </c>
      <c r="G6" s="7">
        <f t="shared" ref="G6:G12" si="0">F6*E6</f>
        <v>1920816.5999999999</v>
      </c>
      <c r="H6" s="7">
        <f>G6-I6</f>
        <v>1702541.9863636363</v>
      </c>
      <c r="I6" s="7">
        <f>G6*10/88</f>
        <v>218274.61363636365</v>
      </c>
      <c r="J6" s="1" t="s">
        <v>15</v>
      </c>
      <c r="P6" s="3"/>
    </row>
    <row r="7" spans="1:16" ht="22.5" customHeight="1">
      <c r="A7" s="21">
        <f>A6+1</f>
        <v>2</v>
      </c>
      <c r="B7" s="2" t="s">
        <v>71</v>
      </c>
      <c r="C7" s="1">
        <v>1970</v>
      </c>
      <c r="D7" s="1">
        <v>5</v>
      </c>
      <c r="E7" s="1">
        <v>4</v>
      </c>
      <c r="F7" s="6">
        <v>320136.09999999998</v>
      </c>
      <c r="G7" s="7">
        <f t="shared" si="0"/>
        <v>1280544.3999999999</v>
      </c>
      <c r="H7" s="7">
        <f t="shared" ref="H7:H48" si="1">G7-I7</f>
        <v>1135027.9909090907</v>
      </c>
      <c r="I7" s="7">
        <f t="shared" ref="I7:I48" si="2">G7*10/88</f>
        <v>145516.40909090909</v>
      </c>
      <c r="J7" s="1" t="s">
        <v>16</v>
      </c>
      <c r="M7" s="16"/>
      <c r="N7" s="16"/>
      <c r="P7" s="3"/>
    </row>
    <row r="8" spans="1:16" ht="22.5" customHeight="1">
      <c r="A8" s="21">
        <f t="shared" ref="A8:A47" si="3">A7+1</f>
        <v>3</v>
      </c>
      <c r="B8" s="2" t="s">
        <v>70</v>
      </c>
      <c r="C8" s="1">
        <v>1975</v>
      </c>
      <c r="D8" s="1">
        <v>5</v>
      </c>
      <c r="E8" s="1">
        <v>4</v>
      </c>
      <c r="F8" s="6">
        <v>320136.09999999998</v>
      </c>
      <c r="G8" s="7">
        <f t="shared" si="0"/>
        <v>1280544.3999999999</v>
      </c>
      <c r="H8" s="7">
        <f t="shared" si="1"/>
        <v>1135027.9909090907</v>
      </c>
      <c r="I8" s="7">
        <f t="shared" si="2"/>
        <v>145516.40909090909</v>
      </c>
      <c r="J8" s="1" t="s">
        <v>18</v>
      </c>
      <c r="M8" s="16"/>
      <c r="N8" s="16"/>
      <c r="P8" s="3"/>
    </row>
    <row r="9" spans="1:16" ht="22.5" customHeight="1">
      <c r="A9" s="21">
        <f t="shared" si="3"/>
        <v>4</v>
      </c>
      <c r="B9" s="2" t="s">
        <v>69</v>
      </c>
      <c r="C9" s="1">
        <v>1987</v>
      </c>
      <c r="D9" s="1">
        <v>5</v>
      </c>
      <c r="E9" s="1">
        <v>4</v>
      </c>
      <c r="F9" s="6">
        <v>320136.09999999998</v>
      </c>
      <c r="G9" s="7">
        <f t="shared" si="0"/>
        <v>1280544.3999999999</v>
      </c>
      <c r="H9" s="7">
        <f t="shared" si="1"/>
        <v>1135027.9909090907</v>
      </c>
      <c r="I9" s="7">
        <f t="shared" si="2"/>
        <v>145516.40909090909</v>
      </c>
      <c r="J9" s="1" t="s">
        <v>18</v>
      </c>
      <c r="M9" s="16"/>
      <c r="N9" s="16"/>
      <c r="P9" s="3"/>
    </row>
    <row r="10" spans="1:16" ht="22.5" customHeight="1">
      <c r="A10" s="21">
        <f t="shared" si="3"/>
        <v>5</v>
      </c>
      <c r="B10" s="2" t="s">
        <v>68</v>
      </c>
      <c r="C10" s="1">
        <v>1970</v>
      </c>
      <c r="D10" s="1">
        <v>5</v>
      </c>
      <c r="E10" s="1">
        <v>4</v>
      </c>
      <c r="F10" s="6">
        <v>320136.09999999998</v>
      </c>
      <c r="G10" s="7">
        <f t="shared" si="0"/>
        <v>1280544.3999999999</v>
      </c>
      <c r="H10" s="7">
        <f t="shared" si="1"/>
        <v>1135027.9909090907</v>
      </c>
      <c r="I10" s="7">
        <f t="shared" si="2"/>
        <v>145516.40909090909</v>
      </c>
      <c r="J10" s="1" t="s">
        <v>14</v>
      </c>
      <c r="P10" s="3"/>
    </row>
    <row r="11" spans="1:16" ht="22.5" customHeight="1">
      <c r="A11" s="21">
        <f t="shared" si="3"/>
        <v>6</v>
      </c>
      <c r="B11" s="2" t="s">
        <v>67</v>
      </c>
      <c r="C11" s="1">
        <v>1974</v>
      </c>
      <c r="D11" s="1">
        <v>5</v>
      </c>
      <c r="E11" s="1">
        <v>4</v>
      </c>
      <c r="F11" s="6">
        <v>320136.09999999998</v>
      </c>
      <c r="G11" s="7">
        <f t="shared" si="0"/>
        <v>1280544.3999999999</v>
      </c>
      <c r="H11" s="7">
        <f t="shared" si="1"/>
        <v>1135027.9909090907</v>
      </c>
      <c r="I11" s="7">
        <f t="shared" si="2"/>
        <v>145516.40909090909</v>
      </c>
      <c r="J11" s="1" t="s">
        <v>14</v>
      </c>
      <c r="P11" s="3"/>
    </row>
    <row r="12" spans="1:16" ht="22.5" customHeight="1">
      <c r="A12" s="21">
        <f t="shared" si="3"/>
        <v>7</v>
      </c>
      <c r="B12" s="2" t="s">
        <v>66</v>
      </c>
      <c r="C12" s="1">
        <v>1982</v>
      </c>
      <c r="D12" s="1">
        <v>5</v>
      </c>
      <c r="E12" s="1">
        <v>6</v>
      </c>
      <c r="F12" s="6">
        <v>320136.09999999998</v>
      </c>
      <c r="G12" s="7">
        <f t="shared" si="0"/>
        <v>1920816.5999999999</v>
      </c>
      <c r="H12" s="7">
        <f t="shared" si="1"/>
        <v>1702541.9863636363</v>
      </c>
      <c r="I12" s="7">
        <f t="shared" si="2"/>
        <v>218274.61363636365</v>
      </c>
      <c r="J12" s="1" t="s">
        <v>14</v>
      </c>
      <c r="P12" s="3"/>
    </row>
    <row r="13" spans="1:16" ht="22.5" customHeight="1">
      <c r="A13" s="21">
        <f t="shared" si="3"/>
        <v>8</v>
      </c>
      <c r="B13" s="2" t="s">
        <v>65</v>
      </c>
      <c r="C13" s="1">
        <v>1986</v>
      </c>
      <c r="D13" s="1">
        <v>5</v>
      </c>
      <c r="E13" s="1">
        <v>4</v>
      </c>
      <c r="F13" s="6">
        <v>320136.09999999998</v>
      </c>
      <c r="G13" s="7">
        <f t="shared" ref="G13" si="4">F13*E13</f>
        <v>1280544.3999999999</v>
      </c>
      <c r="H13" s="7">
        <f t="shared" si="1"/>
        <v>1135027.9909090907</v>
      </c>
      <c r="I13" s="7">
        <f t="shared" si="2"/>
        <v>145516.40909090909</v>
      </c>
      <c r="J13" s="1" t="s">
        <v>14</v>
      </c>
      <c r="P13" s="3"/>
    </row>
    <row r="14" spans="1:16" ht="18.600000000000001" customHeight="1">
      <c r="A14" s="21">
        <f t="shared" si="3"/>
        <v>9</v>
      </c>
      <c r="B14" s="5" t="s">
        <v>58</v>
      </c>
      <c r="C14" s="5">
        <v>1974</v>
      </c>
      <c r="D14" s="5">
        <v>5</v>
      </c>
      <c r="E14" s="5">
        <v>4</v>
      </c>
      <c r="F14" s="6">
        <v>320136.09999999998</v>
      </c>
      <c r="G14" s="7">
        <f t="shared" ref="G14" si="5">F14*E14</f>
        <v>1280544.3999999999</v>
      </c>
      <c r="H14" s="7">
        <f t="shared" si="1"/>
        <v>1135027.9909090907</v>
      </c>
      <c r="I14" s="7">
        <f t="shared" si="2"/>
        <v>145516.40909090909</v>
      </c>
      <c r="J14" s="1" t="s">
        <v>14</v>
      </c>
    </row>
    <row r="15" spans="1:16" s="23" customFormat="1" ht="20.25" customHeight="1">
      <c r="A15" s="21">
        <f t="shared" si="3"/>
        <v>10</v>
      </c>
      <c r="B15" s="2" t="s">
        <v>64</v>
      </c>
      <c r="C15" s="1">
        <v>1992</v>
      </c>
      <c r="D15" s="1">
        <v>5</v>
      </c>
      <c r="E15" s="1">
        <v>4</v>
      </c>
      <c r="F15" s="6">
        <v>320136.09999999998</v>
      </c>
      <c r="G15" s="7">
        <f t="shared" ref="G15:G17" si="6">F15*E15</f>
        <v>1280544.3999999999</v>
      </c>
      <c r="H15" s="7">
        <f t="shared" si="1"/>
        <v>1135027.9909090907</v>
      </c>
      <c r="I15" s="7">
        <f t="shared" si="2"/>
        <v>145516.40909090909</v>
      </c>
      <c r="J15" s="1" t="s">
        <v>17</v>
      </c>
      <c r="L15" s="24"/>
      <c r="M15" s="24"/>
      <c r="N15" s="24"/>
      <c r="O15" s="24"/>
      <c r="P15" s="24"/>
    </row>
    <row r="16" spans="1:16" ht="20.25" customHeight="1">
      <c r="A16" s="21">
        <f t="shared" si="3"/>
        <v>11</v>
      </c>
      <c r="B16" s="2" t="s">
        <v>81</v>
      </c>
      <c r="C16" s="1">
        <v>1989</v>
      </c>
      <c r="D16" s="1">
        <v>5</v>
      </c>
      <c r="E16" s="1">
        <v>4</v>
      </c>
      <c r="F16" s="6">
        <v>320136.09999999998</v>
      </c>
      <c r="G16" s="7">
        <f t="shared" si="6"/>
        <v>1280544.3999999999</v>
      </c>
      <c r="H16" s="7">
        <f t="shared" si="1"/>
        <v>1135027.9909090907</v>
      </c>
      <c r="I16" s="7">
        <f t="shared" si="2"/>
        <v>145516.40909090909</v>
      </c>
      <c r="J16" s="1" t="s">
        <v>14</v>
      </c>
    </row>
    <row r="17" spans="1:16" ht="20.25" customHeight="1">
      <c r="A17" s="21">
        <f t="shared" si="3"/>
        <v>12</v>
      </c>
      <c r="B17" s="2" t="s">
        <v>63</v>
      </c>
      <c r="C17" s="1">
        <v>1984</v>
      </c>
      <c r="D17" s="1">
        <v>5</v>
      </c>
      <c r="E17" s="1">
        <v>5</v>
      </c>
      <c r="F17" s="6">
        <v>320136.09999999998</v>
      </c>
      <c r="G17" s="7">
        <f t="shared" si="6"/>
        <v>1600680.5</v>
      </c>
      <c r="H17" s="7">
        <f t="shared" si="1"/>
        <v>1418784.9886363638</v>
      </c>
      <c r="I17" s="7">
        <f t="shared" si="2"/>
        <v>181895.51136363635</v>
      </c>
      <c r="J17" s="1" t="s">
        <v>17</v>
      </c>
    </row>
    <row r="18" spans="1:16" ht="20.25" customHeight="1">
      <c r="A18" s="21">
        <f t="shared" si="3"/>
        <v>13</v>
      </c>
      <c r="B18" s="2" t="s">
        <v>62</v>
      </c>
      <c r="C18" s="1">
        <v>2008</v>
      </c>
      <c r="D18" s="1">
        <v>5</v>
      </c>
      <c r="E18" s="1">
        <v>4</v>
      </c>
      <c r="F18" s="6">
        <v>320136.09999999998</v>
      </c>
      <c r="G18" s="7">
        <f t="shared" ref="G18:G19" si="7">F18*E18</f>
        <v>1280544.3999999999</v>
      </c>
      <c r="H18" s="7">
        <f t="shared" ref="H18:H19" si="8">G18-I18</f>
        <v>1135027.9909090907</v>
      </c>
      <c r="I18" s="7">
        <f t="shared" ref="I18:I19" si="9">G18*10/88</f>
        <v>145516.40909090909</v>
      </c>
      <c r="J18" s="1" t="s">
        <v>60</v>
      </c>
    </row>
    <row r="19" spans="1:16" ht="22.5" customHeight="1">
      <c r="A19" s="21">
        <f t="shared" si="3"/>
        <v>14</v>
      </c>
      <c r="B19" s="2" t="s">
        <v>40</v>
      </c>
      <c r="C19" s="5">
        <v>1980</v>
      </c>
      <c r="D19" s="5">
        <v>5</v>
      </c>
      <c r="E19" s="5">
        <v>4</v>
      </c>
      <c r="F19" s="6">
        <v>320136.09999999998</v>
      </c>
      <c r="G19" s="7">
        <f t="shared" si="7"/>
        <v>1280544.3999999999</v>
      </c>
      <c r="H19" s="7">
        <f t="shared" si="8"/>
        <v>1135027.9909090907</v>
      </c>
      <c r="I19" s="7">
        <f t="shared" si="9"/>
        <v>145516.40909090909</v>
      </c>
      <c r="J19" s="1" t="s">
        <v>20</v>
      </c>
      <c r="M19" s="3"/>
      <c r="N19" s="3"/>
      <c r="O19" s="3"/>
      <c r="P19" s="3"/>
    </row>
    <row r="20" spans="1:16" ht="22.5" customHeight="1">
      <c r="A20" s="21">
        <f t="shared" si="3"/>
        <v>15</v>
      </c>
      <c r="B20" s="2" t="s">
        <v>7</v>
      </c>
      <c r="C20" s="1">
        <v>1969</v>
      </c>
      <c r="D20" s="1">
        <v>5</v>
      </c>
      <c r="E20" s="1">
        <v>4</v>
      </c>
      <c r="F20" s="6">
        <v>320136.09999999998</v>
      </c>
      <c r="G20" s="7">
        <f t="shared" ref="G20:G33" si="10">F20*E20</f>
        <v>1280544.3999999999</v>
      </c>
      <c r="H20" s="7">
        <f>G20-I20</f>
        <v>1135027.9909090907</v>
      </c>
      <c r="I20" s="7">
        <f>G20*10/88</f>
        <v>145516.40909090909</v>
      </c>
      <c r="J20" s="1" t="s">
        <v>22</v>
      </c>
      <c r="M20" s="3"/>
      <c r="N20" s="3"/>
      <c r="O20" s="3"/>
      <c r="P20" s="3"/>
    </row>
    <row r="21" spans="1:16" ht="22.5" customHeight="1">
      <c r="A21" s="21">
        <f t="shared" si="3"/>
        <v>16</v>
      </c>
      <c r="B21" s="2" t="s">
        <v>8</v>
      </c>
      <c r="C21" s="1">
        <v>1969</v>
      </c>
      <c r="D21" s="1">
        <v>5</v>
      </c>
      <c r="E21" s="1">
        <v>4</v>
      </c>
      <c r="F21" s="6">
        <v>320136.09999999998</v>
      </c>
      <c r="G21" s="7">
        <f t="shared" si="10"/>
        <v>1280544.3999999999</v>
      </c>
      <c r="H21" s="7">
        <f>G21-I21</f>
        <v>1135027.9909090907</v>
      </c>
      <c r="I21" s="7">
        <f>G21*10/88</f>
        <v>145516.40909090909</v>
      </c>
      <c r="J21" s="1" t="s">
        <v>22</v>
      </c>
      <c r="M21" s="3"/>
      <c r="N21" s="3"/>
      <c r="O21" s="3"/>
      <c r="P21" s="3"/>
    </row>
    <row r="22" spans="1:16" ht="18.600000000000001" customHeight="1">
      <c r="A22" s="21">
        <f t="shared" si="3"/>
        <v>17</v>
      </c>
      <c r="B22" s="25" t="s">
        <v>61</v>
      </c>
      <c r="C22" s="5">
        <v>1982</v>
      </c>
      <c r="D22" s="5">
        <v>5</v>
      </c>
      <c r="E22" s="5">
        <v>4</v>
      </c>
      <c r="F22" s="6">
        <v>320136.09999999998</v>
      </c>
      <c r="G22" s="26">
        <f t="shared" si="10"/>
        <v>1280544.3999999999</v>
      </c>
      <c r="H22" s="7">
        <f>G22-I22</f>
        <v>1135027.9909090907</v>
      </c>
      <c r="I22" s="7">
        <f>G22*10/88</f>
        <v>145516.40909090909</v>
      </c>
      <c r="J22" s="1" t="s">
        <v>22</v>
      </c>
    </row>
    <row r="23" spans="1:16" ht="22.5" customHeight="1">
      <c r="A23" s="21">
        <f t="shared" si="3"/>
        <v>18</v>
      </c>
      <c r="B23" s="10" t="s">
        <v>47</v>
      </c>
      <c r="C23" s="1">
        <v>1957</v>
      </c>
      <c r="D23" s="1">
        <v>2</v>
      </c>
      <c r="E23" s="1">
        <v>2</v>
      </c>
      <c r="F23" s="6">
        <v>129490</v>
      </c>
      <c r="G23" s="7">
        <f t="shared" si="10"/>
        <v>258980</v>
      </c>
      <c r="H23" s="7">
        <f t="shared" ref="H23:H29" si="11">G23*0.9</f>
        <v>233082</v>
      </c>
      <c r="I23" s="7">
        <f t="shared" ref="I23:I29" si="12">G23*0.1</f>
        <v>25898</v>
      </c>
      <c r="J23" s="1" t="s">
        <v>15</v>
      </c>
      <c r="M23" s="3"/>
      <c r="N23" s="3"/>
      <c r="O23" s="3"/>
      <c r="P23" s="3"/>
    </row>
    <row r="24" spans="1:16" ht="22.5" customHeight="1">
      <c r="A24" s="21">
        <f t="shared" si="3"/>
        <v>19</v>
      </c>
      <c r="B24" s="2" t="s">
        <v>41</v>
      </c>
      <c r="C24" s="1">
        <v>1956</v>
      </c>
      <c r="D24" s="1">
        <v>2</v>
      </c>
      <c r="E24" s="1">
        <v>2</v>
      </c>
      <c r="F24" s="6">
        <v>129490</v>
      </c>
      <c r="G24" s="7">
        <f t="shared" si="10"/>
        <v>258980</v>
      </c>
      <c r="H24" s="7">
        <f t="shared" si="11"/>
        <v>233082</v>
      </c>
      <c r="I24" s="7">
        <f t="shared" si="12"/>
        <v>25898</v>
      </c>
      <c r="J24" s="1" t="s">
        <v>15</v>
      </c>
      <c r="M24" s="3"/>
      <c r="N24" s="3"/>
      <c r="O24" s="3"/>
      <c r="P24" s="3"/>
    </row>
    <row r="25" spans="1:16" ht="22.5" customHeight="1">
      <c r="A25" s="21">
        <f t="shared" si="3"/>
        <v>20</v>
      </c>
      <c r="B25" s="10" t="s">
        <v>42</v>
      </c>
      <c r="C25" s="1">
        <v>1985</v>
      </c>
      <c r="D25" s="1">
        <v>2</v>
      </c>
      <c r="E25" s="1">
        <v>2</v>
      </c>
      <c r="F25" s="6">
        <v>129490</v>
      </c>
      <c r="G25" s="7">
        <f t="shared" si="10"/>
        <v>258980</v>
      </c>
      <c r="H25" s="7">
        <f t="shared" si="11"/>
        <v>233082</v>
      </c>
      <c r="I25" s="7">
        <f t="shared" si="12"/>
        <v>25898</v>
      </c>
      <c r="J25" s="1" t="s">
        <v>15</v>
      </c>
      <c r="M25" s="3"/>
      <c r="N25" s="3"/>
      <c r="O25" s="3"/>
      <c r="P25" s="3"/>
    </row>
    <row r="26" spans="1:16" ht="22.5" customHeight="1">
      <c r="A26" s="21">
        <f t="shared" si="3"/>
        <v>21</v>
      </c>
      <c r="B26" s="10" t="s">
        <v>78</v>
      </c>
      <c r="C26" s="1">
        <v>1959</v>
      </c>
      <c r="D26" s="1">
        <v>2</v>
      </c>
      <c r="E26" s="1">
        <v>2</v>
      </c>
      <c r="F26" s="6">
        <v>129490</v>
      </c>
      <c r="G26" s="7">
        <f t="shared" si="10"/>
        <v>258980</v>
      </c>
      <c r="H26" s="7">
        <f t="shared" si="11"/>
        <v>233082</v>
      </c>
      <c r="I26" s="7">
        <f t="shared" si="12"/>
        <v>25898</v>
      </c>
      <c r="J26" s="1" t="s">
        <v>15</v>
      </c>
      <c r="M26" s="3"/>
      <c r="N26" s="3"/>
      <c r="O26" s="3"/>
      <c r="P26" s="3"/>
    </row>
    <row r="27" spans="1:16" ht="22.5" customHeight="1">
      <c r="A27" s="21">
        <f t="shared" si="3"/>
        <v>22</v>
      </c>
      <c r="B27" s="10" t="s">
        <v>77</v>
      </c>
      <c r="C27" s="1">
        <v>1973</v>
      </c>
      <c r="D27" s="1">
        <v>2</v>
      </c>
      <c r="E27" s="1">
        <v>2</v>
      </c>
      <c r="F27" s="6">
        <v>129490</v>
      </c>
      <c r="G27" s="7">
        <f t="shared" si="10"/>
        <v>258980</v>
      </c>
      <c r="H27" s="7">
        <f t="shared" si="11"/>
        <v>233082</v>
      </c>
      <c r="I27" s="7">
        <f t="shared" si="12"/>
        <v>25898</v>
      </c>
      <c r="J27" s="1" t="s">
        <v>15</v>
      </c>
      <c r="M27" s="3"/>
      <c r="N27" s="3"/>
      <c r="O27" s="3"/>
      <c r="P27" s="3"/>
    </row>
    <row r="28" spans="1:16" ht="22.5" customHeight="1">
      <c r="A28" s="21">
        <f t="shared" si="3"/>
        <v>23</v>
      </c>
      <c r="B28" s="10" t="s">
        <v>76</v>
      </c>
      <c r="C28" s="1">
        <v>1976</v>
      </c>
      <c r="D28" s="1">
        <v>2</v>
      </c>
      <c r="E28" s="1">
        <v>2</v>
      </c>
      <c r="F28" s="6">
        <v>129490</v>
      </c>
      <c r="G28" s="7">
        <f t="shared" si="10"/>
        <v>258980</v>
      </c>
      <c r="H28" s="7">
        <f t="shared" si="11"/>
        <v>233082</v>
      </c>
      <c r="I28" s="7">
        <f t="shared" si="12"/>
        <v>25898</v>
      </c>
      <c r="J28" s="1" t="s">
        <v>15</v>
      </c>
      <c r="M28" s="3"/>
      <c r="N28" s="3"/>
      <c r="O28" s="3"/>
      <c r="P28" s="3"/>
    </row>
    <row r="29" spans="1:16" ht="22.5" customHeight="1">
      <c r="A29" s="21">
        <f t="shared" si="3"/>
        <v>24</v>
      </c>
      <c r="B29" s="2" t="s">
        <v>79</v>
      </c>
      <c r="C29" s="5">
        <v>1972</v>
      </c>
      <c r="D29" s="5">
        <v>2</v>
      </c>
      <c r="E29" s="5">
        <v>2</v>
      </c>
      <c r="F29" s="6">
        <v>129490</v>
      </c>
      <c r="G29" s="7">
        <f t="shared" si="10"/>
        <v>258980</v>
      </c>
      <c r="H29" s="7">
        <f t="shared" si="11"/>
        <v>233082</v>
      </c>
      <c r="I29" s="7">
        <f t="shared" si="12"/>
        <v>25898</v>
      </c>
      <c r="J29" s="1" t="s">
        <v>17</v>
      </c>
      <c r="M29" s="3"/>
      <c r="N29" s="3"/>
      <c r="O29" s="3"/>
      <c r="P29" s="3"/>
    </row>
    <row r="30" spans="1:16" ht="22.5" customHeight="1">
      <c r="A30" s="21">
        <f t="shared" si="3"/>
        <v>25</v>
      </c>
      <c r="B30" s="10" t="s">
        <v>33</v>
      </c>
      <c r="C30" s="1">
        <v>1956</v>
      </c>
      <c r="D30" s="1">
        <v>2</v>
      </c>
      <c r="E30" s="1">
        <v>2</v>
      </c>
      <c r="F30" s="6">
        <v>129490</v>
      </c>
      <c r="G30" s="7">
        <f t="shared" si="10"/>
        <v>258980</v>
      </c>
      <c r="H30" s="7">
        <f t="shared" ref="H30:H36" si="13">G30-I30</f>
        <v>229550.45454545453</v>
      </c>
      <c r="I30" s="7">
        <f t="shared" ref="I30:I36" si="14">G30*10/88</f>
        <v>29429.545454545456</v>
      </c>
      <c r="J30" s="1" t="s">
        <v>15</v>
      </c>
      <c r="P30" s="3"/>
    </row>
    <row r="31" spans="1:16" ht="22.5" customHeight="1">
      <c r="A31" s="21">
        <f t="shared" si="3"/>
        <v>26</v>
      </c>
      <c r="B31" s="10" t="s">
        <v>34</v>
      </c>
      <c r="C31" s="1">
        <v>1959</v>
      </c>
      <c r="D31" s="1">
        <v>2</v>
      </c>
      <c r="E31" s="1">
        <v>2</v>
      </c>
      <c r="F31" s="6">
        <v>129490</v>
      </c>
      <c r="G31" s="7">
        <f t="shared" si="10"/>
        <v>258980</v>
      </c>
      <c r="H31" s="7">
        <f t="shared" si="13"/>
        <v>229550.45454545453</v>
      </c>
      <c r="I31" s="7">
        <f t="shared" si="14"/>
        <v>29429.545454545456</v>
      </c>
      <c r="J31" s="1" t="s">
        <v>15</v>
      </c>
      <c r="P31" s="3"/>
    </row>
    <row r="32" spans="1:16" ht="22.5" customHeight="1">
      <c r="A32" s="21">
        <f t="shared" si="3"/>
        <v>27</v>
      </c>
      <c r="B32" s="10" t="s">
        <v>35</v>
      </c>
      <c r="C32" s="1">
        <v>1956</v>
      </c>
      <c r="D32" s="1">
        <v>2</v>
      </c>
      <c r="E32" s="1">
        <v>2</v>
      </c>
      <c r="F32" s="6">
        <v>129490</v>
      </c>
      <c r="G32" s="7">
        <f t="shared" si="10"/>
        <v>258980</v>
      </c>
      <c r="H32" s="7">
        <f t="shared" si="13"/>
        <v>229550.45454545453</v>
      </c>
      <c r="I32" s="7">
        <f t="shared" si="14"/>
        <v>29429.545454545456</v>
      </c>
      <c r="J32" s="1" t="s">
        <v>15</v>
      </c>
      <c r="M32" s="3"/>
      <c r="N32" s="3"/>
      <c r="O32" s="3"/>
      <c r="P32" s="3"/>
    </row>
    <row r="33" spans="1:16" ht="22.5" customHeight="1">
      <c r="A33" s="21">
        <f t="shared" si="3"/>
        <v>28</v>
      </c>
      <c r="B33" s="10" t="s">
        <v>43</v>
      </c>
      <c r="C33" s="1">
        <v>1957</v>
      </c>
      <c r="D33" s="1">
        <v>2</v>
      </c>
      <c r="E33" s="1">
        <v>3</v>
      </c>
      <c r="F33" s="6">
        <v>129490</v>
      </c>
      <c r="G33" s="7">
        <f t="shared" si="10"/>
        <v>388470</v>
      </c>
      <c r="H33" s="7">
        <f t="shared" si="13"/>
        <v>344325.68181818182</v>
      </c>
      <c r="I33" s="7">
        <f t="shared" si="14"/>
        <v>44144.318181818184</v>
      </c>
      <c r="J33" s="1" t="s">
        <v>15</v>
      </c>
      <c r="M33" s="3"/>
      <c r="N33" s="3"/>
      <c r="O33" s="3"/>
      <c r="P33" s="3"/>
    </row>
    <row r="34" spans="1:16" ht="22.5" customHeight="1">
      <c r="A34" s="21">
        <f t="shared" si="3"/>
        <v>29</v>
      </c>
      <c r="B34" s="10" t="s">
        <v>75</v>
      </c>
      <c r="C34" s="5">
        <v>1980</v>
      </c>
      <c r="D34" s="5">
        <v>2</v>
      </c>
      <c r="E34" s="5">
        <v>3</v>
      </c>
      <c r="F34" s="6">
        <v>129490</v>
      </c>
      <c r="G34" s="7">
        <f t="shared" ref="G34" si="15">F34*E34</f>
        <v>388470</v>
      </c>
      <c r="H34" s="7">
        <f t="shared" si="13"/>
        <v>344325.68181818182</v>
      </c>
      <c r="I34" s="7">
        <f t="shared" si="14"/>
        <v>44144.318181818184</v>
      </c>
      <c r="J34" s="1" t="s">
        <v>17</v>
      </c>
      <c r="M34" s="3"/>
      <c r="N34" s="3"/>
      <c r="O34" s="3"/>
      <c r="P34" s="3"/>
    </row>
    <row r="35" spans="1:16" ht="22.5" customHeight="1">
      <c r="A35" s="21">
        <f t="shared" si="3"/>
        <v>30</v>
      </c>
      <c r="B35" s="10" t="s">
        <v>74</v>
      </c>
      <c r="C35" s="1">
        <v>1980</v>
      </c>
      <c r="D35" s="1">
        <v>2</v>
      </c>
      <c r="E35" s="1">
        <v>2</v>
      </c>
      <c r="F35" s="6">
        <v>129490</v>
      </c>
      <c r="G35" s="7">
        <f>F35*E35</f>
        <v>258980</v>
      </c>
      <c r="H35" s="7">
        <f t="shared" si="13"/>
        <v>229550.45454545453</v>
      </c>
      <c r="I35" s="7">
        <f t="shared" si="14"/>
        <v>29429.545454545456</v>
      </c>
      <c r="J35" s="1" t="s">
        <v>49</v>
      </c>
      <c r="M35" s="3"/>
      <c r="N35" s="3"/>
      <c r="O35" s="3"/>
      <c r="P35" s="3"/>
    </row>
    <row r="36" spans="1:16" ht="22.5" customHeight="1">
      <c r="A36" s="21">
        <f t="shared" si="3"/>
        <v>31</v>
      </c>
      <c r="B36" s="10" t="s">
        <v>73</v>
      </c>
      <c r="C36" s="5">
        <v>1985</v>
      </c>
      <c r="D36" s="5">
        <v>2</v>
      </c>
      <c r="E36" s="5">
        <v>2</v>
      </c>
      <c r="F36" s="6">
        <v>129490</v>
      </c>
      <c r="G36" s="7">
        <f>F36*E36</f>
        <v>258980</v>
      </c>
      <c r="H36" s="7">
        <f t="shared" si="13"/>
        <v>229550.45454545453</v>
      </c>
      <c r="I36" s="7">
        <f t="shared" si="14"/>
        <v>29429.545454545456</v>
      </c>
      <c r="J36" s="1" t="s">
        <v>49</v>
      </c>
      <c r="M36" s="3"/>
      <c r="N36" s="3"/>
      <c r="O36" s="3"/>
      <c r="P36" s="3"/>
    </row>
    <row r="37" spans="1:16" ht="22.5" customHeight="1">
      <c r="A37" s="21">
        <f t="shared" si="3"/>
        <v>32</v>
      </c>
      <c r="B37" s="2" t="s">
        <v>50</v>
      </c>
      <c r="C37" s="1">
        <v>1921</v>
      </c>
      <c r="D37" s="1">
        <v>2</v>
      </c>
      <c r="E37" s="1">
        <v>2</v>
      </c>
      <c r="F37" s="6">
        <v>129490</v>
      </c>
      <c r="G37" s="7">
        <f t="shared" ref="G37:G43" si="16">F37*E37</f>
        <v>258980</v>
      </c>
      <c r="H37" s="7">
        <f t="shared" ref="H37:H40" si="17">G37*0.9</f>
        <v>233082</v>
      </c>
      <c r="I37" s="7">
        <f t="shared" ref="I37:I43" si="18">G37*0.1</f>
        <v>25898</v>
      </c>
      <c r="J37" s="1" t="s">
        <v>20</v>
      </c>
      <c r="M37" s="3"/>
      <c r="N37" s="3"/>
      <c r="O37" s="3"/>
      <c r="P37" s="3"/>
    </row>
    <row r="38" spans="1:16" ht="22.5" customHeight="1">
      <c r="A38" s="21">
        <f t="shared" si="3"/>
        <v>33</v>
      </c>
      <c r="B38" s="2" t="s">
        <v>5</v>
      </c>
      <c r="C38" s="1">
        <v>1959</v>
      </c>
      <c r="D38" s="1">
        <v>2</v>
      </c>
      <c r="E38" s="1">
        <v>3</v>
      </c>
      <c r="F38" s="6">
        <v>129490</v>
      </c>
      <c r="G38" s="7">
        <f t="shared" si="16"/>
        <v>388470</v>
      </c>
      <c r="H38" s="7">
        <f t="shared" si="17"/>
        <v>349623</v>
      </c>
      <c r="I38" s="7">
        <f t="shared" si="18"/>
        <v>38847</v>
      </c>
      <c r="J38" s="1" t="s">
        <v>20</v>
      </c>
      <c r="M38" s="3"/>
      <c r="N38" s="3"/>
      <c r="O38" s="3"/>
      <c r="P38" s="3"/>
    </row>
    <row r="39" spans="1:16" ht="22.5" customHeight="1">
      <c r="A39" s="21">
        <f t="shared" si="3"/>
        <v>34</v>
      </c>
      <c r="B39" s="2" t="s">
        <v>44</v>
      </c>
      <c r="C39" s="5">
        <v>1957</v>
      </c>
      <c r="D39" s="5">
        <v>2</v>
      </c>
      <c r="E39" s="5">
        <v>2</v>
      </c>
      <c r="F39" s="6">
        <v>129490</v>
      </c>
      <c r="G39" s="7">
        <f t="shared" si="16"/>
        <v>258980</v>
      </c>
      <c r="H39" s="7">
        <f t="shared" si="17"/>
        <v>233082</v>
      </c>
      <c r="I39" s="7">
        <f t="shared" si="18"/>
        <v>25898</v>
      </c>
      <c r="J39" s="1" t="s">
        <v>20</v>
      </c>
      <c r="M39" s="3"/>
      <c r="N39" s="3"/>
      <c r="O39" s="3"/>
      <c r="P39" s="3"/>
    </row>
    <row r="40" spans="1:16" ht="22.5" customHeight="1">
      <c r="A40" s="21">
        <f t="shared" si="3"/>
        <v>35</v>
      </c>
      <c r="B40" s="2" t="s">
        <v>45</v>
      </c>
      <c r="C40" s="5">
        <v>1957</v>
      </c>
      <c r="D40" s="5">
        <v>2</v>
      </c>
      <c r="E40" s="5">
        <v>2</v>
      </c>
      <c r="F40" s="6">
        <v>129490</v>
      </c>
      <c r="G40" s="7">
        <f t="shared" si="16"/>
        <v>258980</v>
      </c>
      <c r="H40" s="7">
        <f t="shared" si="17"/>
        <v>233082</v>
      </c>
      <c r="I40" s="7">
        <f t="shared" si="18"/>
        <v>25898</v>
      </c>
      <c r="J40" s="1" t="s">
        <v>20</v>
      </c>
      <c r="M40" s="3"/>
      <c r="N40" s="3"/>
      <c r="O40" s="3"/>
      <c r="P40" s="3"/>
    </row>
    <row r="41" spans="1:16" ht="22.5" customHeight="1">
      <c r="A41" s="21">
        <f t="shared" si="3"/>
        <v>36</v>
      </c>
      <c r="B41" s="2" t="s">
        <v>48</v>
      </c>
      <c r="C41" s="1">
        <v>1957</v>
      </c>
      <c r="D41" s="1">
        <v>2</v>
      </c>
      <c r="E41" s="1">
        <v>2</v>
      </c>
      <c r="F41" s="6">
        <v>129490</v>
      </c>
      <c r="G41" s="7">
        <f t="shared" si="16"/>
        <v>258980</v>
      </c>
      <c r="H41" s="7">
        <f>G41*0.9</f>
        <v>233082</v>
      </c>
      <c r="I41" s="7">
        <f t="shared" si="18"/>
        <v>25898</v>
      </c>
      <c r="J41" s="1" t="s">
        <v>20</v>
      </c>
      <c r="M41" s="3"/>
      <c r="N41" s="3"/>
      <c r="O41" s="3"/>
      <c r="P41" s="3"/>
    </row>
    <row r="42" spans="1:16" ht="22.5" customHeight="1">
      <c r="A42" s="21">
        <f t="shared" si="3"/>
        <v>37</v>
      </c>
      <c r="B42" s="2" t="s">
        <v>6</v>
      </c>
      <c r="C42" s="1">
        <v>1959</v>
      </c>
      <c r="D42" s="1">
        <v>2</v>
      </c>
      <c r="E42" s="1">
        <v>3</v>
      </c>
      <c r="F42" s="6">
        <v>129490</v>
      </c>
      <c r="G42" s="7">
        <f t="shared" si="16"/>
        <v>388470</v>
      </c>
      <c r="H42" s="7">
        <f t="shared" ref="H42" si="19">G42*0.9</f>
        <v>349623</v>
      </c>
      <c r="I42" s="7">
        <f t="shared" si="18"/>
        <v>38847</v>
      </c>
      <c r="J42" s="1" t="s">
        <v>20</v>
      </c>
      <c r="M42" s="3"/>
      <c r="N42" s="3"/>
      <c r="O42" s="3"/>
      <c r="P42" s="3"/>
    </row>
    <row r="43" spans="1:16" ht="22.5" customHeight="1">
      <c r="A43" s="21">
        <f t="shared" si="3"/>
        <v>38</v>
      </c>
      <c r="B43" s="2" t="s">
        <v>46</v>
      </c>
      <c r="C43" s="5">
        <v>1959</v>
      </c>
      <c r="D43" s="5">
        <v>2</v>
      </c>
      <c r="E43" s="5">
        <v>2</v>
      </c>
      <c r="F43" s="6">
        <v>129490</v>
      </c>
      <c r="G43" s="7">
        <f t="shared" si="16"/>
        <v>258980</v>
      </c>
      <c r="H43" s="7">
        <f>G43*0.9</f>
        <v>233082</v>
      </c>
      <c r="I43" s="7">
        <f t="shared" si="18"/>
        <v>25898</v>
      </c>
      <c r="J43" s="1" t="s">
        <v>21</v>
      </c>
    </row>
    <row r="44" spans="1:16" ht="22.5" customHeight="1">
      <c r="A44" s="21">
        <f t="shared" si="3"/>
        <v>39</v>
      </c>
      <c r="B44" s="2" t="s">
        <v>28</v>
      </c>
      <c r="C44" s="1">
        <v>1959</v>
      </c>
      <c r="D44" s="1">
        <v>2</v>
      </c>
      <c r="E44" s="1">
        <v>2</v>
      </c>
      <c r="F44" s="6">
        <v>129490</v>
      </c>
      <c r="G44" s="7">
        <f t="shared" ref="G44:G47" si="20">F44*E44</f>
        <v>258980</v>
      </c>
      <c r="H44" s="7">
        <f t="shared" si="1"/>
        <v>229550.45454545453</v>
      </c>
      <c r="I44" s="7">
        <f t="shared" si="2"/>
        <v>29429.545454545456</v>
      </c>
      <c r="J44" s="1" t="s">
        <v>20</v>
      </c>
      <c r="M44" s="3"/>
      <c r="N44" s="3"/>
      <c r="O44" s="3"/>
      <c r="P44" s="3"/>
    </row>
    <row r="45" spans="1:16" ht="22.5" customHeight="1">
      <c r="A45" s="21">
        <f t="shared" si="3"/>
        <v>40</v>
      </c>
      <c r="B45" s="2" t="s">
        <v>9</v>
      </c>
      <c r="C45" s="1">
        <v>1960</v>
      </c>
      <c r="D45" s="1">
        <v>2</v>
      </c>
      <c r="E45" s="1">
        <v>2</v>
      </c>
      <c r="F45" s="6">
        <v>129490</v>
      </c>
      <c r="G45" s="7">
        <f t="shared" si="20"/>
        <v>258980</v>
      </c>
      <c r="H45" s="7">
        <f t="shared" si="1"/>
        <v>229550.45454545453</v>
      </c>
      <c r="I45" s="7">
        <f t="shared" si="2"/>
        <v>29429.545454545456</v>
      </c>
      <c r="J45" s="1" t="s">
        <v>20</v>
      </c>
      <c r="M45" s="3"/>
      <c r="N45" s="3"/>
      <c r="O45" s="3"/>
      <c r="P45" s="3"/>
    </row>
    <row r="46" spans="1:16" ht="22.5" customHeight="1">
      <c r="A46" s="21">
        <f t="shared" si="3"/>
        <v>41</v>
      </c>
      <c r="B46" s="2" t="s">
        <v>12</v>
      </c>
      <c r="C46" s="1">
        <v>1959</v>
      </c>
      <c r="D46" s="1">
        <v>2</v>
      </c>
      <c r="E46" s="1">
        <v>2</v>
      </c>
      <c r="F46" s="6">
        <v>129490</v>
      </c>
      <c r="G46" s="7">
        <f t="shared" si="20"/>
        <v>258980</v>
      </c>
      <c r="H46" s="7">
        <f t="shared" si="1"/>
        <v>229550.45454545453</v>
      </c>
      <c r="I46" s="7">
        <f t="shared" si="2"/>
        <v>29429.545454545456</v>
      </c>
      <c r="J46" s="1" t="s">
        <v>20</v>
      </c>
      <c r="M46" s="3"/>
      <c r="N46" s="3"/>
      <c r="O46" s="3"/>
      <c r="P46" s="3"/>
    </row>
    <row r="47" spans="1:16" ht="22.5" customHeight="1">
      <c r="A47" s="21">
        <f t="shared" si="3"/>
        <v>42</v>
      </c>
      <c r="B47" s="2" t="s">
        <v>10</v>
      </c>
      <c r="C47" s="1">
        <v>1957</v>
      </c>
      <c r="D47" s="1">
        <v>2</v>
      </c>
      <c r="E47" s="1">
        <v>2</v>
      </c>
      <c r="F47" s="6">
        <v>129490</v>
      </c>
      <c r="G47" s="7">
        <f t="shared" si="20"/>
        <v>258980</v>
      </c>
      <c r="H47" s="7">
        <f t="shared" si="1"/>
        <v>229550.45454545453</v>
      </c>
      <c r="I47" s="7">
        <f t="shared" si="2"/>
        <v>29429.545454545456</v>
      </c>
      <c r="J47" s="1" t="s">
        <v>20</v>
      </c>
      <c r="M47" s="3"/>
      <c r="N47" s="3"/>
      <c r="O47" s="3"/>
      <c r="P47" s="3"/>
    </row>
    <row r="48" spans="1:16" ht="18.75" customHeight="1">
      <c r="A48" s="18"/>
      <c r="B48" s="18" t="s">
        <v>51</v>
      </c>
      <c r="C48" s="18"/>
      <c r="D48" s="18"/>
      <c r="E48" s="19">
        <f>SUM(E6:E47)</f>
        <v>127</v>
      </c>
      <c r="F48" s="20" t="s">
        <v>13</v>
      </c>
      <c r="G48" s="17">
        <f>SUM(G6:G47)</f>
        <v>30362395.299999997</v>
      </c>
      <c r="H48" s="17">
        <f t="shared" si="1"/>
        <v>26912123.106818177</v>
      </c>
      <c r="I48" s="17">
        <f t="shared" si="2"/>
        <v>3450272.1931818184</v>
      </c>
      <c r="J48" s="18"/>
    </row>
    <row r="49" spans="1:16" ht="21.75" customHeight="1"/>
    <row r="50" spans="1:16" ht="54.75" customHeight="1">
      <c r="A50" s="22"/>
      <c r="B50" s="22"/>
      <c r="C50" s="31" t="s">
        <v>54</v>
      </c>
      <c r="D50" s="31"/>
      <c r="E50" s="31" t="s">
        <v>55</v>
      </c>
      <c r="F50" s="31"/>
      <c r="G50" s="22" t="s">
        <v>56</v>
      </c>
      <c r="H50" s="22" t="s">
        <v>57</v>
      </c>
      <c r="I50" s="8"/>
      <c r="J50" s="14"/>
      <c r="M50" s="16"/>
    </row>
    <row r="51" spans="1:16" ht="23.25" customHeight="1">
      <c r="A51" s="21">
        <v>1</v>
      </c>
      <c r="B51" s="2" t="s">
        <v>52</v>
      </c>
      <c r="C51" s="32">
        <f>SUM(E23:E36)</f>
        <v>30</v>
      </c>
      <c r="D51" s="32"/>
      <c r="E51" s="32">
        <f>SUM(E6:E18)</f>
        <v>57</v>
      </c>
      <c r="F51" s="32"/>
      <c r="G51" s="11">
        <f>C51+E51</f>
        <v>87</v>
      </c>
      <c r="H51" s="7">
        <f>SUM(G6:G18)+SUM(G23:G36)</f>
        <v>22132457.700000003</v>
      </c>
      <c r="I51" s="12"/>
      <c r="J51" s="12"/>
    </row>
    <row r="52" spans="1:16" ht="21.75" customHeight="1">
      <c r="A52" s="21">
        <v>2</v>
      </c>
      <c r="B52" s="10" t="s">
        <v>53</v>
      </c>
      <c r="C52" s="32">
        <f>SUM(E37:E47)</f>
        <v>24</v>
      </c>
      <c r="D52" s="32"/>
      <c r="E52" s="32">
        <f>SUM(E19:E22)</f>
        <v>16</v>
      </c>
      <c r="F52" s="32"/>
      <c r="G52" s="11">
        <f>C52+E52</f>
        <v>40</v>
      </c>
      <c r="H52" s="7">
        <f>SUM(G19:G22)+SUM(G37:G47)</f>
        <v>8229937.5999999996</v>
      </c>
      <c r="I52" s="12"/>
      <c r="J52" s="12"/>
      <c r="K52" s="15"/>
    </row>
    <row r="53" spans="1:16" ht="19.5" customHeight="1">
      <c r="A53" s="5"/>
      <c r="B53" s="1" t="s">
        <v>51</v>
      </c>
      <c r="C53" s="32">
        <f>C51+C52</f>
        <v>54</v>
      </c>
      <c r="D53" s="32"/>
      <c r="E53" s="32">
        <f>E51+E52</f>
        <v>73</v>
      </c>
      <c r="F53" s="32"/>
      <c r="G53" s="11">
        <f>SUM(G51:G52)</f>
        <v>127</v>
      </c>
      <c r="H53" s="6">
        <f>H51+H52</f>
        <v>30362395.300000004</v>
      </c>
      <c r="I53" s="9"/>
      <c r="J53" s="9"/>
    </row>
    <row r="55" spans="1:16" ht="18.600000000000001" customHeight="1">
      <c r="B55" s="3" t="s">
        <v>59</v>
      </c>
    </row>
    <row r="56" spans="1:16" ht="20.25" customHeight="1">
      <c r="A56" s="21">
        <v>1</v>
      </c>
      <c r="B56" s="2" t="s">
        <v>32</v>
      </c>
      <c r="C56" s="1">
        <v>1961</v>
      </c>
      <c r="D56" s="1">
        <v>4</v>
      </c>
      <c r="E56" s="1">
        <v>4</v>
      </c>
      <c r="F56" s="6">
        <v>288791.32</v>
      </c>
      <c r="G56" s="7">
        <f t="shared" ref="G56:G63" si="21">F56*E56</f>
        <v>1155165.28</v>
      </c>
      <c r="H56" s="7">
        <f t="shared" ref="H56:H63" si="22">G56*0.9</f>
        <v>1039648.7520000001</v>
      </c>
      <c r="I56" s="7">
        <f t="shared" ref="I56:I63" si="23">G56*0.1</f>
        <v>115516.52800000001</v>
      </c>
      <c r="J56" s="1" t="s">
        <v>15</v>
      </c>
    </row>
    <row r="57" spans="1:16" ht="22.5" customHeight="1">
      <c r="A57" s="21">
        <f>A56+1</f>
        <v>2</v>
      </c>
      <c r="B57" s="2" t="s">
        <v>36</v>
      </c>
      <c r="C57" s="1">
        <v>1985</v>
      </c>
      <c r="D57" s="1">
        <v>3</v>
      </c>
      <c r="E57" s="1">
        <v>2</v>
      </c>
      <c r="F57" s="6">
        <v>288791.32</v>
      </c>
      <c r="G57" s="7">
        <f t="shared" si="21"/>
        <v>577582.64</v>
      </c>
      <c r="H57" s="7">
        <f t="shared" si="22"/>
        <v>519824.37600000005</v>
      </c>
      <c r="I57" s="7">
        <f t="shared" si="23"/>
        <v>57758.264000000003</v>
      </c>
      <c r="J57" s="1" t="s">
        <v>17</v>
      </c>
      <c r="P57" s="3"/>
    </row>
    <row r="58" spans="1:16" ht="22.5" customHeight="1">
      <c r="A58" s="21">
        <f>A57+1</f>
        <v>3</v>
      </c>
      <c r="B58" s="2" t="s">
        <v>30</v>
      </c>
      <c r="C58" s="1">
        <v>1961</v>
      </c>
      <c r="D58" s="5">
        <v>4</v>
      </c>
      <c r="E58" s="5">
        <v>2</v>
      </c>
      <c r="F58" s="6">
        <v>288791.32</v>
      </c>
      <c r="G58" s="7">
        <f t="shared" si="21"/>
        <v>577582.64</v>
      </c>
      <c r="H58" s="7">
        <f t="shared" si="22"/>
        <v>519824.37600000005</v>
      </c>
      <c r="I58" s="7">
        <f t="shared" si="23"/>
        <v>57758.264000000003</v>
      </c>
      <c r="J58" s="1" t="s">
        <v>15</v>
      </c>
      <c r="P58" s="3"/>
    </row>
    <row r="59" spans="1:16" ht="20.25" customHeight="1">
      <c r="A59" s="21">
        <f t="shared" ref="A59:A63" si="24">A58+1</f>
        <v>4</v>
      </c>
      <c r="B59" s="2" t="s">
        <v>25</v>
      </c>
      <c r="C59" s="1">
        <v>1960</v>
      </c>
      <c r="D59" s="5">
        <v>3</v>
      </c>
      <c r="E59" s="5">
        <v>3</v>
      </c>
      <c r="F59" s="6">
        <v>288791.32</v>
      </c>
      <c r="G59" s="7">
        <f t="shared" si="21"/>
        <v>866373.96</v>
      </c>
      <c r="H59" s="7">
        <f t="shared" si="22"/>
        <v>779736.56400000001</v>
      </c>
      <c r="I59" s="7">
        <f t="shared" si="23"/>
        <v>86637.396000000008</v>
      </c>
      <c r="J59" s="1" t="s">
        <v>21</v>
      </c>
    </row>
    <row r="60" spans="1:16" ht="25.5" customHeight="1">
      <c r="A60" s="21">
        <f t="shared" si="24"/>
        <v>5</v>
      </c>
      <c r="B60" s="2" t="s">
        <v>27</v>
      </c>
      <c r="C60" s="1">
        <v>1992</v>
      </c>
      <c r="D60" s="1">
        <v>3</v>
      </c>
      <c r="E60" s="1">
        <v>3</v>
      </c>
      <c r="F60" s="6">
        <v>288791.32</v>
      </c>
      <c r="G60" s="7">
        <f t="shared" si="21"/>
        <v>866373.96</v>
      </c>
      <c r="H60" s="7">
        <f t="shared" si="22"/>
        <v>779736.56400000001</v>
      </c>
      <c r="I60" s="7">
        <f t="shared" si="23"/>
        <v>86637.396000000008</v>
      </c>
      <c r="J60" s="1" t="s">
        <v>23</v>
      </c>
      <c r="M60" s="3"/>
      <c r="N60" s="3"/>
      <c r="O60" s="3"/>
      <c r="P60" s="3"/>
    </row>
    <row r="61" spans="1:16" ht="25.5" customHeight="1">
      <c r="A61" s="21">
        <f t="shared" si="24"/>
        <v>6</v>
      </c>
      <c r="B61" s="2" t="s">
        <v>11</v>
      </c>
      <c r="C61" s="1">
        <v>1994</v>
      </c>
      <c r="D61" s="1">
        <v>5</v>
      </c>
      <c r="E61" s="1">
        <v>3</v>
      </c>
      <c r="F61" s="6">
        <v>288791.32</v>
      </c>
      <c r="G61" s="7">
        <f t="shared" si="21"/>
        <v>866373.96</v>
      </c>
      <c r="H61" s="7">
        <f t="shared" si="22"/>
        <v>779736.56400000001</v>
      </c>
      <c r="I61" s="7">
        <f t="shared" si="23"/>
        <v>86637.396000000008</v>
      </c>
      <c r="J61" s="1" t="s">
        <v>23</v>
      </c>
      <c r="M61" s="3"/>
      <c r="N61" s="3"/>
      <c r="O61" s="3"/>
      <c r="P61" s="3"/>
    </row>
    <row r="62" spans="1:16" ht="22.5" customHeight="1">
      <c r="A62" s="21">
        <f t="shared" si="24"/>
        <v>7</v>
      </c>
      <c r="B62" s="2" t="s">
        <v>26</v>
      </c>
      <c r="C62" s="1">
        <v>1988</v>
      </c>
      <c r="D62" s="1">
        <v>4</v>
      </c>
      <c r="E62" s="1">
        <v>2</v>
      </c>
      <c r="F62" s="6">
        <v>288791.32</v>
      </c>
      <c r="G62" s="7">
        <f t="shared" si="21"/>
        <v>577582.64</v>
      </c>
      <c r="H62" s="7">
        <f t="shared" si="22"/>
        <v>519824.37600000005</v>
      </c>
      <c r="I62" s="7">
        <f t="shared" si="23"/>
        <v>57758.264000000003</v>
      </c>
      <c r="J62" s="1" t="s">
        <v>21</v>
      </c>
      <c r="M62" s="3"/>
      <c r="N62" s="3"/>
      <c r="O62" s="3"/>
      <c r="P62" s="3"/>
    </row>
    <row r="63" spans="1:16" ht="20.25" customHeight="1">
      <c r="A63" s="21">
        <f t="shared" si="24"/>
        <v>8</v>
      </c>
      <c r="B63" s="2" t="s">
        <v>31</v>
      </c>
      <c r="C63" s="1">
        <v>1962</v>
      </c>
      <c r="D63" s="1">
        <v>4</v>
      </c>
      <c r="E63" s="1">
        <v>4</v>
      </c>
      <c r="F63" s="6">
        <v>288791.32</v>
      </c>
      <c r="G63" s="7">
        <f t="shared" si="21"/>
        <v>1155165.28</v>
      </c>
      <c r="H63" s="7">
        <f t="shared" si="22"/>
        <v>1039648.7520000001</v>
      </c>
      <c r="I63" s="7">
        <f t="shared" si="23"/>
        <v>115516.52800000001</v>
      </c>
      <c r="J63" s="1" t="s">
        <v>15</v>
      </c>
    </row>
  </sheetData>
  <sortState ref="A6:Q24">
    <sortCondition ref="J6:J24"/>
  </sortState>
  <mergeCells count="10">
    <mergeCell ref="C52:D52"/>
    <mergeCell ref="E51:F51"/>
    <mergeCell ref="E52:F52"/>
    <mergeCell ref="C53:D53"/>
    <mergeCell ref="E53:F53"/>
    <mergeCell ref="G3:I3"/>
    <mergeCell ref="A1:J1"/>
    <mergeCell ref="C50:D50"/>
    <mergeCell ref="E50:F50"/>
    <mergeCell ref="C51:D51"/>
  </mergeCells>
  <pageMargins left="0" right="0" top="0.39370078740157483" bottom="0" header="0" footer="0"/>
  <pageSetup paperSize="9" scale="74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(2)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2019-03-15T07:16:42Z</dcterms:modified>
</cp:coreProperties>
</file>